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10\"/>
    </mc:Choice>
  </mc:AlternateContent>
  <bookViews>
    <workbookView xWindow="0" yWindow="0" windowWidth="23040" windowHeight="9672"/>
  </bookViews>
  <sheets>
    <sheet name="S43" sheetId="1" r:id="rId1"/>
    <sheet name="Octubre 23" sheetId="202" r:id="rId2"/>
    <sheet name="Octubre 24" sheetId="203" r:id="rId3"/>
    <sheet name="Octubre 25" sheetId="204" r:id="rId4"/>
    <sheet name="Octubre 26" sheetId="205" r:id="rId5"/>
    <sheet name="Octubre 27" sheetId="206" r:id="rId6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5" i="1"/>
  <c r="H4" i="206"/>
  <c r="H5" i="206"/>
  <c r="H6" i="206"/>
  <c r="H7" i="206"/>
  <c r="H8" i="206"/>
  <c r="H9" i="206"/>
  <c r="H10" i="206"/>
  <c r="H11" i="206"/>
  <c r="H12" i="206"/>
  <c r="H13" i="206"/>
  <c r="H14" i="206"/>
  <c r="H15" i="206"/>
  <c r="H16" i="206"/>
  <c r="H17" i="206"/>
  <c r="H18" i="206"/>
  <c r="H19" i="206"/>
  <c r="H20" i="206"/>
  <c r="H21" i="206"/>
  <c r="H22" i="206"/>
  <c r="H23" i="206"/>
  <c r="J25" i="206"/>
  <c r="H4" i="205"/>
  <c r="H5" i="205"/>
  <c r="H6" i="205"/>
  <c r="H7" i="205"/>
  <c r="H8" i="205"/>
  <c r="H9" i="205"/>
  <c r="H10" i="205"/>
  <c r="H11" i="205"/>
  <c r="H12" i="205"/>
  <c r="H13" i="205"/>
  <c r="H14" i="205"/>
  <c r="H15" i="205"/>
  <c r="H16" i="205"/>
  <c r="H17" i="205"/>
  <c r="H18" i="205"/>
  <c r="H19" i="205"/>
  <c r="H20" i="205"/>
  <c r="H21" i="205"/>
  <c r="H22" i="205"/>
  <c r="H23" i="205"/>
  <c r="J25" i="205"/>
  <c r="H4" i="204"/>
  <c r="H5" i="204"/>
  <c r="H6" i="204"/>
  <c r="H7" i="204"/>
  <c r="H8" i="204"/>
  <c r="H9" i="204"/>
  <c r="H10" i="204"/>
  <c r="H11" i="204"/>
  <c r="H12" i="204"/>
  <c r="H13" i="204"/>
  <c r="H14" i="204"/>
  <c r="H15" i="204"/>
  <c r="H16" i="204"/>
  <c r="H17" i="204"/>
  <c r="H18" i="204"/>
  <c r="H19" i="204"/>
  <c r="H20" i="204"/>
  <c r="H21" i="204"/>
  <c r="H22" i="204"/>
  <c r="H23" i="204"/>
  <c r="J25" i="204"/>
  <c r="H4" i="203"/>
  <c r="H5" i="203"/>
  <c r="H6" i="203"/>
  <c r="H7" i="203"/>
  <c r="H8" i="203"/>
  <c r="H9" i="203"/>
  <c r="H10" i="203"/>
  <c r="H11" i="203"/>
  <c r="H12" i="203"/>
  <c r="H13" i="203"/>
  <c r="H14" i="203"/>
  <c r="H15" i="203"/>
  <c r="H16" i="203"/>
  <c r="H17" i="203"/>
  <c r="H18" i="203"/>
  <c r="H19" i="203"/>
  <c r="H20" i="203"/>
  <c r="H21" i="203"/>
  <c r="H22" i="203"/>
  <c r="H23" i="203"/>
  <c r="J25" i="203"/>
  <c r="H4" i="202"/>
  <c r="H5" i="202"/>
  <c r="H6" i="202"/>
  <c r="H7" i="202"/>
  <c r="H8" i="202"/>
  <c r="H9" i="202"/>
  <c r="H10" i="202"/>
  <c r="H11" i="202"/>
  <c r="H12" i="202"/>
  <c r="H13" i="202"/>
  <c r="H14" i="202"/>
  <c r="H15" i="202"/>
  <c r="H16" i="202"/>
  <c r="H17" i="202"/>
  <c r="H18" i="202"/>
  <c r="H19" i="202"/>
  <c r="H20" i="202"/>
  <c r="H21" i="202"/>
  <c r="H22" i="202"/>
  <c r="H23" i="202"/>
  <c r="J25" i="202"/>
  <c r="J25" i="1" l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SURPAPELCORP</t>
        </r>
      </text>
    </comment>
  </commentList>
</comments>
</file>

<file path=xl/comments2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3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4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5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6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SURPAPELCORP</t>
        </r>
      </text>
    </comment>
  </commentList>
</comments>
</file>

<file path=xl/sharedStrings.xml><?xml version="1.0" encoding="utf-8"?>
<sst xmlns="http://schemas.openxmlformats.org/spreadsheetml/2006/main" count="302" uniqueCount="54">
  <si>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</si>
  <si>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</si>
  <si>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</si>
  <si>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</si>
  <si>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</si>
  <si>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</si>
  <si>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</si>
  <si>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</si>
  <si>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</si>
  <si>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</si>
  <si>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</si>
  <si>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</si>
  <si>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</si>
  <si>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</si>
  <si>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</si>
  <si>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</si>
  <si>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</si>
  <si>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</si>
  <si>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</si>
  <si>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</si>
  <si>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</si>
  <si>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</si>
  <si>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</si>
  <si>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</si>
  <si>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</si>
  <si>
    <t>l</t>
  </si>
  <si>
    <t>Valle Grande Forestal</t>
  </si>
  <si>
    <t>Cierre</t>
  </si>
  <si>
    <t>Apertura</t>
  </si>
  <si>
    <t>Low</t>
  </si>
  <si>
    <t>High</t>
  </si>
  <si>
    <t>OTR</t>
  </si>
  <si>
    <t>VGF</t>
  </si>
  <si>
    <t>SPD</t>
  </si>
  <si>
    <t>SCD</t>
  </si>
  <si>
    <t>RGF</t>
  </si>
  <si>
    <t>PRD</t>
  </si>
  <si>
    <t>ISC</t>
  </si>
  <si>
    <t>TON</t>
  </si>
  <si>
    <t>HLC</t>
  </si>
  <si>
    <t>CRE</t>
  </si>
  <si>
    <t>EFR</t>
  </si>
  <si>
    <t>SLF</t>
  </si>
  <si>
    <t>ERC</t>
  </si>
  <si>
    <t>CNA</t>
  </si>
  <si>
    <t>CNC</t>
  </si>
  <si>
    <t>BRI</t>
  </si>
  <si>
    <t>PCH</t>
  </si>
  <si>
    <t>GYQ</t>
  </si>
  <si>
    <t>BLV</t>
  </si>
  <si>
    <t>ABK</t>
  </si>
  <si>
    <t>ECI</t>
  </si>
  <si>
    <t>Codigo</t>
  </si>
  <si>
    <t>Semana 43, 2017. Del 23-27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</si>
</sst>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4" borderId="0" applyNumberFormat="0" applyBorder="0" applyAlignment="0" applyProtection="0"/>
    <xf numFmtId="0" fontId="5" fillId="5" borderId="0" applyNumberFormat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1" fillId="0" borderId="0" xfId="0" applyFont="1"/>
    <xf numFmtId="164" fontId="1" fillId="0" borderId="0" xfId="0" applyNumberFormat="1" applyFont="1" applyBorder="1" applyAlignment="1">
      <alignment horizontal="center"/>
    </xf>
    <xf numFmtId="0" fontId="6" fillId="3" borderId="0" xfId="0" applyFont="1" applyFill="1"/>
    <xf numFmtId="164" fontId="7" fillId="0" borderId="0" xfId="0" applyNumberFormat="1" applyFont="1" applyFill="1"/>
    <xf numFmtId="0" fontId="6" fillId="0" borderId="0" xfId="0" applyFont="1"/>
    <xf numFmtId="164" fontId="6" fillId="0" borderId="0" xfId="0" applyNumberFormat="1" applyFont="1" applyFill="1"/>
    <xf numFmtId="164" fontId="8" fillId="0" borderId="0" xfId="0" applyNumberFormat="1" applyFont="1" applyFill="1"/>
    <xf numFmtId="164" fontId="6" fillId="2" borderId="0" xfId="0" applyNumberFormat="1" applyFont="1" applyFill="1"/>
    <xf numFmtId="164" fontId="8" fillId="2" borderId="0" xfId="0" applyNumberFormat="1" applyFont="1" applyFill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6" fillId="3" borderId="0" xfId="0" applyNumberFormat="1" applyFont="1" applyFill="1"/>
    <xf numFmtId="164" fontId="8" fillId="3" borderId="0" xfId="0" applyNumberFormat="1" applyFont="1" applyFill="1"/>
    <xf numFmtId="4" fontId="8" fillId="3" borderId="0" xfId="0" applyNumberFormat="1" applyFont="1" applyFill="1"/>
    <xf numFmtId="0" fontId="4" fillId="4" borderId="0" xfId="1"/>
    <xf numFmtId="0" fontId="4" fillId="4" borderId="0" xfId="1" applyAlignment="1">
      <alignment horizontal="center"/>
    </xf>
    <xf numFmtId="10" fontId="4" fillId="4" borderId="0" xfId="1" applyNumberFormat="1"/>
    <xf numFmtId="164" fontId="4" fillId="4" borderId="0" xfId="1" applyNumberFormat="1"/>
    <xf numFmtId="0" fontId="6" fillId="2" borderId="0" xfId="0" applyFont="1" applyFill="1"/>
    <xf numFmtId="4" fontId="8" fillId="2" borderId="0" xfId="0" applyNumberFormat="1" applyFont="1" applyFill="1"/>
    <xf numFmtId="0" fontId="6" fillId="0" borderId="0" xfId="0" applyFont="1" applyFill="1"/>
    <xf numFmtId="0" fontId="11" fillId="0" borderId="0" xfId="0" applyFont="1"/>
    <xf numFmtId="164" fontId="11" fillId="0" borderId="0" xfId="0" applyNumberFormat="1" applyFont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11" fillId="0" borderId="0" xfId="0" applyNumberFormat="1" applyFont="1"/>
    <xf numFmtId="4" fontId="4" fillId="4" borderId="0" xfId="1" applyNumberFormat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10" fontId="11" fillId="0" borderId="0" xfId="0" applyNumberFormat="1" applyFont="1" applyFill="1"/>
    <xf numFmtId="164" fontId="11" fillId="0" borderId="0" xfId="0" applyNumberFormat="1" applyFont="1" applyFill="1"/>
    <xf numFmtId="10" fontId="11" fillId="3" borderId="0" xfId="0" applyNumberFormat="1" applyFont="1" applyFill="1"/>
    <xf numFmtId="0" fontId="11" fillId="3" borderId="0" xfId="0" applyFont="1" applyFill="1"/>
    <xf numFmtId="164" fontId="11" fillId="3" borderId="0" xfId="0" applyNumberFormat="1" applyFont="1" applyFill="1"/>
    <xf numFmtId="0" fontId="11" fillId="3" borderId="0" xfId="0" applyFont="1" applyFill="1" applyAlignment="1">
      <alignment horizontal="center"/>
    </xf>
    <xf numFmtId="10" fontId="11" fillId="2" borderId="0" xfId="0" applyNumberFormat="1" applyFont="1" applyFill="1"/>
    <xf numFmtId="0" fontId="11" fillId="2" borderId="0" xfId="0" applyFont="1" applyFill="1"/>
    <xf numFmtId="164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4" fontId="11" fillId="2" borderId="0" xfId="0" applyNumberFormat="1" applyFont="1" applyFill="1"/>
    <xf numFmtId="4" fontId="11" fillId="3" borderId="0" xfId="0" applyNumberFormat="1" applyFont="1" applyFill="1"/>
    <xf numFmtId="0" fontId="13" fillId="0" borderId="0" xfId="0" applyFont="1"/>
    <xf numFmtId="165" fontId="12" fillId="0" borderId="0" xfId="0" applyNumberFormat="1" applyFont="1"/>
    <xf numFmtId="0" fontId="12" fillId="0" borderId="0" xfId="0" applyFont="1" applyAlignment="1">
      <alignment horizontal="center"/>
    </xf>
    <xf numFmtId="0" fontId="12" fillId="0" borderId="0" xfId="0" applyFont="1"/>
    <xf numFmtId="164" fontId="13" fillId="0" borderId="0" xfId="0" applyNumberFormat="1" applyFont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2" fontId="13" fillId="0" borderId="0" xfId="0" applyNumberFormat="1" applyFont="1"/>
    <xf numFmtId="164" fontId="13" fillId="0" borderId="1" xfId="0" applyNumberFormat="1" applyFont="1" applyBorder="1" applyAlignment="1">
      <alignment horizontal="center"/>
    </xf>
    <xf numFmtId="164" fontId="13" fillId="0" borderId="0" xfId="0" applyNumberFormat="1" applyFont="1"/>
    <xf numFmtId="165" fontId="12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4" fontId="11" fillId="0" borderId="0" xfId="0" applyNumberFormat="1" applyFont="1" applyFill="1"/>
    <xf numFmtId="4" fontId="8" fillId="0" borderId="0" xfId="0" applyNumberFormat="1" applyFont="1" applyFill="1"/>
    <xf numFmtId="0" fontId="7" fillId="0" borderId="0" xfId="1" applyFont="1" applyFill="1"/>
    <xf numFmtId="0" fontId="7" fillId="0" borderId="0" xfId="1" applyFont="1" applyFill="1" applyAlignment="1">
      <alignment horizontal="center"/>
    </xf>
    <xf numFmtId="10" fontId="7" fillId="0" borderId="0" xfId="1" applyNumberFormat="1" applyFont="1" applyFill="1"/>
    <xf numFmtId="0" fontId="7" fillId="0" borderId="0" xfId="2" applyFont="1" applyFill="1"/>
    <xf numFmtId="0" fontId="7" fillId="0" borderId="0" xfId="0" applyFont="1" applyFill="1" applyAlignment="1">
      <alignment horizontal="center"/>
    </xf>
    <xf numFmtId="164" fontId="7" fillId="0" borderId="0" xfId="2" applyNumberFormat="1" applyFont="1" applyFill="1"/>
    <xf numFmtId="10" fontId="7" fillId="0" borderId="0" xfId="2" applyNumberFormat="1" applyFont="1" applyFill="1"/>
    <xf numFmtId="0" fontId="7" fillId="0" borderId="0" xfId="0" applyFont="1" applyFill="1"/>
    <xf numFmtId="10" fontId="7" fillId="0" borderId="0" xfId="0" applyNumberFormat="1" applyFont="1" applyFill="1"/>
    <xf numFmtId="0" fontId="7" fillId="0" borderId="0" xfId="2" applyFont="1" applyFill="1" applyAlignment="1">
      <alignment horizontal="center"/>
    </xf>
    <xf numFmtId="164" fontId="6" fillId="0" borderId="0" xfId="2" applyNumberFormat="1" applyFont="1" applyFill="1"/>
    <xf numFmtId="164" fontId="8" fillId="0" borderId="0" xfId="2" applyNumberFormat="1" applyFont="1" applyFill="1"/>
    <xf numFmtId="0" fontId="5" fillId="5" borderId="0" xfId="2"/>
    <xf numFmtId="0" fontId="5" fillId="5" borderId="0" xfId="2" applyAlignment="1">
      <alignment horizontal="center"/>
    </xf>
    <xf numFmtId="164" fontId="5" fillId="5" borderId="0" xfId="2" applyNumberFormat="1"/>
    <xf numFmtId="10" fontId="5" fillId="5" borderId="0" xfId="2" applyNumberFormat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Lunes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'Octubre 23'!$J$25</c:f>
              <c:numCache>
                <c:formatCode>"$"#,##0.00</c:formatCode>
                <c:ptCount val="1"/>
                <c:pt idx="0">
                  <c:v>48588.450000000004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F9-4917-AFBD-E482C7261460}"/>
            </c:ext>
          </c:extLst>
        </c:ser>
        <c:ser>
          <c:idx val="1"/>
          <c:order val="1"/>
          <c:tx>
            <c:v>Martes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'Octubre 24'!$J$25</c:f>
              <c:numCache>
                <c:formatCode>"$"#,##0.00</c:formatCode>
                <c:ptCount val="1"/>
                <c:pt idx="0">
                  <c:v>44798.02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F9-4917-AFBD-E482C7261460}"/>
            </c:ext>
          </c:extLst>
        </c:ser>
        <c:ser>
          <c:idx val="2"/>
          <c:order val="2"/>
          <c:tx>
            <c:v>Miercoles</c:v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'Octubre 25'!$J$25</c:f>
              <c:numCache>
                <c:formatCode>"$"#,##0.00</c:formatCode>
                <c:ptCount val="1"/>
                <c:pt idx="0">
                  <c:v>977817.16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F9-4917-AFBD-E482C7261460}"/>
            </c:ext>
          </c:extLst>
        </c:ser>
        <c:ser>
          <c:idx val="3"/>
          <c:order val="3"/>
          <c:tx>
            <c:v>Jueves</c:v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'Octubre 26'!$J$25</c:f>
              <c:numCache>
                <c:formatCode>"$"#,##0.00</c:formatCode>
                <c:ptCount val="1"/>
                <c:pt idx="0">
                  <c:v>104798.78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F9-4917-AFBD-E482C7261460}"/>
            </c:ext>
          </c:extLst>
        </c:ser>
        <c:ser>
          <c:idx val="4"/>
          <c:order val="4"/>
          <c:tx>
            <c:v>Viernes</c:v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'Octubre 27'!$J$25</c:f>
              <c:numCache>
                <c:formatCode>"$"#,##0.00</c:formatCode>
                <c:ptCount val="1"/>
                <c:pt idx="0">
                  <c:v>369182.37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BF9-4917-AFBD-E482C72614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0761936"/>
        <c:axId val="400762264"/>
      </c:barChart>
      <c:dateAx>
        <c:axId val="40076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'S43'!$J$3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BC0-41DE-8CFF-84E6DC1E5E3B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BC0-41DE-8CFF-84E6DC1E5E3B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BC0-41DE-8CFF-84E6DC1E5E3B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BC0-41DE-8CFF-84E6DC1E5E3B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BC0-41DE-8CFF-84E6DC1E5E3B}"/>
              </c:ext>
            </c:extLst>
          </c:dPt>
          <c:dPt>
            <c:idx val="5"/>
            <c:bubble3D val="0"/>
            <c:spPr>
              <a:solidFill>
                <a:schemeClr val="tx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9BC0-41DE-8CFF-84E6DC1E5E3B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9BC0-41DE-8CFF-84E6DC1E5E3B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B3D-4B63-A2E6-22BC9C10D597}"/>
              </c:ext>
            </c:extLst>
          </c:dPt>
          <c:dPt>
            <c:idx val="8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FFCB-45A3-90B0-D821DF74B1E9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F23-45BB-9743-0C7F3A61499F}"/>
              </c:ext>
            </c:extLst>
          </c:dPt>
          <c:dPt>
            <c:idx val="1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8F32-42E5-AD40-6FB96C93A6E0}"/>
              </c:ext>
            </c:extLst>
          </c:dPt>
          <c:cat>
            <c:strRef>
              <c:f>('S43'!$B$7,'S43'!$B$9,'S43'!$B$10,'S43'!$B$13,'S43'!$B$14,'S43'!$B$16,'S43'!$B$18,'S43'!$B$21,'S43'!$B$22,'S43'!$B$23,'S43'!$B$24)</c:f>
              <c:strCache>
                <c:ptCount val="11"/>
                <c:pt idx="0">
                  <c:v>GYQ</c:v>
                </c:pt>
                <c:pt idx="1">
                  <c:v>BRI</c:v>
                </c:pt>
                <c:pt idx="2">
                  <c:v>CNC</c:v>
                </c:pt>
                <c:pt idx="3">
                  <c:v>SLF</c:v>
                </c:pt>
                <c:pt idx="4">
                  <c:v>EFR</c:v>
                </c:pt>
                <c:pt idx="5">
                  <c:v>HLC</c:v>
                </c:pt>
                <c:pt idx="6">
                  <c:v>ISC</c:v>
                </c:pt>
                <c:pt idx="7">
                  <c:v>SCD</c:v>
                </c:pt>
                <c:pt idx="8">
                  <c:v>SPD</c:v>
                </c:pt>
                <c:pt idx="9">
                  <c:v>VGF</c:v>
                </c:pt>
                <c:pt idx="10">
                  <c:v>OTR</c:v>
                </c:pt>
              </c:strCache>
            </c:strRef>
          </c:cat>
          <c:val>
            <c:numRef>
              <c:f>('S43'!$J$7,'S43'!$J$9,'S43'!$J$10,'S43'!$J$13,'S43'!$J$14,'S43'!$J$16,'S43'!$J$18,'S43'!$J$21,'S43'!$J$22,'S43'!$J$23,'S43'!$J$24)</c:f>
              <c:numCache>
                <c:formatCode>"$"#,##0.00</c:formatCode>
                <c:ptCount val="11"/>
                <c:pt idx="0">
                  <c:v>10271.82</c:v>
                </c:pt>
                <c:pt idx="1">
                  <c:v>950000</c:v>
                </c:pt>
                <c:pt idx="2">
                  <c:v>3430</c:v>
                </c:pt>
                <c:pt idx="3">
                  <c:v>215139.16000000003</c:v>
                </c:pt>
                <c:pt idx="4">
                  <c:v>14281.800000000001</c:v>
                </c:pt>
                <c:pt idx="5">
                  <c:v>20440</c:v>
                </c:pt>
                <c:pt idx="6">
                  <c:v>1050</c:v>
                </c:pt>
                <c:pt idx="7">
                  <c:v>11624.4</c:v>
                </c:pt>
                <c:pt idx="8">
                  <c:v>6957.5</c:v>
                </c:pt>
                <c:pt idx="9">
                  <c:v>13002.6</c:v>
                </c:pt>
                <c:pt idx="10">
                  <c:v>298987.5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7-4D3E-B5B8-27EF6807F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'Octubre 23'!$J$3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2145-468E-B32F-CB06C79496E9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2145-468E-B32F-CB06C79496E9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2145-468E-B32F-CB06C79496E9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2145-468E-B32F-CB06C79496E9}"/>
              </c:ext>
            </c:extLst>
          </c:dPt>
          <c:cat>
            <c:strRef>
              <c:f>('Octubre 23'!$A$7,'Octubre 23'!$A$13,'Octubre 23'!$A$21,'Octubre 23'!$A$22)</c:f>
              <c:strCache>
                <c:ptCount val="4"/>
                <c:pt idx="0">
                  <c:v>Banco de Guayaquil</c:v>
                </c:pt>
                <c:pt idx="1">
                  <c:v>Corporacion La Favorita</c:v>
                </c:pt>
                <c:pt idx="2">
                  <c:v>San Carlos</c:v>
                </c:pt>
                <c:pt idx="3">
                  <c:v>Superdeporte</c:v>
                </c:pt>
              </c:strCache>
            </c:strRef>
          </c:cat>
          <c:val>
            <c:numRef>
              <c:f>('Octubre 23'!$J$7,'Octubre 23'!$J$13,'Octubre 23'!$J$21,'Octubre 23'!$J$22)</c:f>
              <c:numCache>
                <c:formatCode>"$"#,##0.00</c:formatCode>
                <c:ptCount val="4"/>
                <c:pt idx="0">
                  <c:v>4945.2</c:v>
                </c:pt>
                <c:pt idx="1">
                  <c:v>29436.350000000002</c:v>
                </c:pt>
                <c:pt idx="2">
                  <c:v>10274.4</c:v>
                </c:pt>
                <c:pt idx="3">
                  <c:v>3932.5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145-468E-B32F-CB06C7949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'Octubre 24'!$J$3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596-47E5-B83C-42F678236592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596-47E5-B83C-42F678236592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596-47E5-B83C-42F678236592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596-47E5-B83C-42F678236592}"/>
              </c:ext>
            </c:extLst>
          </c:dPt>
          <c:dPt>
            <c:idx val="4"/>
            <c:bubble3D val="0"/>
            <c:spPr>
              <a:solidFill>
                <a:srgbClr val="FF7C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596-47E5-B83C-42F67823659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A596-47E5-B83C-42F678236592}"/>
              </c:ext>
            </c:extLst>
          </c:dPt>
          <c:cat>
            <c:strRef>
              <c:f>('Octubre 24'!$A$7,'Octubre 24'!$A$13,'Octubre 24'!$A$14,'Octubre 24'!$A$18,'Octubre 24'!$A$22,'Octubre 24'!$A$23)</c:f>
              <c:strCache>
                <c:ptCount val="6"/>
                <c:pt idx="0">
                  <c:v>Banco de Guayaquil</c:v>
                </c:pt>
                <c:pt idx="1">
                  <c:v>Corporacion La Favorita</c:v>
                </c:pt>
                <c:pt idx="2">
                  <c:v>Coveforest</c:v>
                </c:pt>
                <c:pt idx="3">
                  <c:v>Inversancarlos</c:v>
                </c:pt>
                <c:pt idx="4">
                  <c:v>Superdeporte</c:v>
                </c:pt>
                <c:pt idx="5">
                  <c:v>Valle Grande Forestal</c:v>
                </c:pt>
              </c:strCache>
            </c:strRef>
          </c:cat>
          <c:val>
            <c:numRef>
              <c:f>('Octubre 24'!$J$7,'Octubre 24'!$J$13,'Octubre 24'!$J$14,'Octubre 24'!$J$18,'Octubre 24'!$J$22,'Octubre 24'!$J$23)</c:f>
              <c:numCache>
                <c:formatCode>"$"#,##0.00</c:formatCode>
                <c:ptCount val="6"/>
                <c:pt idx="0">
                  <c:v>5326.62</c:v>
                </c:pt>
                <c:pt idx="1">
                  <c:v>32193.200000000001</c:v>
                </c:pt>
                <c:pt idx="2">
                  <c:v>1201.2</c:v>
                </c:pt>
                <c:pt idx="3">
                  <c:v>1050</c:v>
                </c:pt>
                <c:pt idx="4">
                  <c:v>3025</c:v>
                </c:pt>
                <c:pt idx="5">
                  <c:v>2002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596-47E5-B83C-42F678236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'Octubre 25'!$J$3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FAA-456E-B40A-7DF5AE1FE9A0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FAA-456E-B40A-7DF5AE1FE9A0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FAA-456E-B40A-7DF5AE1FE9A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FAA-456E-B40A-7DF5AE1FE9A0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FAA-456E-B40A-7DF5AE1FE9A0}"/>
              </c:ext>
            </c:extLst>
          </c:dPt>
          <c:cat>
            <c:strRef>
              <c:f>('Octubre 25'!$A$9,'Octubre 25'!$A$13,'Octubre 25'!$A$16,'Octubre 25'!$A$21,'Octubre 25'!$A$23)</c:f>
              <c:strCache>
                <c:ptCount val="5"/>
                <c:pt idx="0">
                  <c:v>Brikapital</c:v>
                </c:pt>
                <c:pt idx="1">
                  <c:v>Corporacion La Favorita</c:v>
                </c:pt>
                <c:pt idx="2">
                  <c:v>Holcim</c:v>
                </c:pt>
                <c:pt idx="3">
                  <c:v>San Carlos</c:v>
                </c:pt>
                <c:pt idx="4">
                  <c:v>Valle Grande Forestal</c:v>
                </c:pt>
              </c:strCache>
            </c:strRef>
          </c:cat>
          <c:val>
            <c:numRef>
              <c:f>('Octubre 25'!$J$9,'Octubre 25'!$J$13,'Octubre 25'!$J$16,'Octubre 25'!$J$21,'Octubre 25'!$J$23)</c:f>
              <c:numCache>
                <c:formatCode>"$"#,##0.00</c:formatCode>
                <c:ptCount val="5"/>
                <c:pt idx="0">
                  <c:v>913000</c:v>
                </c:pt>
                <c:pt idx="1">
                  <c:v>32026.559999999998</c:v>
                </c:pt>
                <c:pt idx="2">
                  <c:v>20440</c:v>
                </c:pt>
                <c:pt idx="3">
                  <c:v>1350</c:v>
                </c:pt>
                <c:pt idx="4">
                  <c:v>11000.6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FAA-456E-B40A-7DF5AE1FE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'Octubre 26'!$J$3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974-4E50-A9BB-47BC01572E3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974-4E50-A9BB-47BC01572E30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974-4E50-A9BB-47BC01572E30}"/>
              </c:ext>
            </c:extLst>
          </c:dPt>
          <c:cat>
            <c:strRef>
              <c:f>('Octubre 26'!$A$9,'Octubre 26'!$A$10,'Octubre 26'!$A$13)</c:f>
              <c:strCache>
                <c:ptCount val="3"/>
                <c:pt idx="0">
                  <c:v>Brikapital</c:v>
                </c:pt>
                <c:pt idx="1">
                  <c:v>Cerveceria Nacional</c:v>
                </c:pt>
                <c:pt idx="2">
                  <c:v>Corporacion La Favorita</c:v>
                </c:pt>
              </c:strCache>
            </c:strRef>
          </c:cat>
          <c:val>
            <c:numRef>
              <c:f>('Octubre 26'!$J$9,'Octubre 26'!$J$10,'Octubre 26'!$J$13)</c:f>
              <c:numCache>
                <c:formatCode>"$"#,##0.00</c:formatCode>
                <c:ptCount val="3"/>
                <c:pt idx="0">
                  <c:v>7000</c:v>
                </c:pt>
                <c:pt idx="1">
                  <c:v>3430</c:v>
                </c:pt>
                <c:pt idx="2">
                  <c:v>94368.78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74-4E50-A9BB-47BC01572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'Octubre 27'!$J$3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306-471E-B6D3-BDB256127651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306-471E-B6D3-BDB256127651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306-471E-B6D3-BDB256127651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306-471E-B6D3-BDB256127651}"/>
              </c:ext>
            </c:extLst>
          </c:dPt>
          <c:cat>
            <c:strRef>
              <c:f>('Octubre 27'!$A$9,'Octubre 27'!$A$13,'Octubre 27'!$A$14,'Octubre 27'!$A$24)</c:f>
              <c:strCache>
                <c:ptCount val="4"/>
                <c:pt idx="0">
                  <c:v>Brikapital</c:v>
                </c:pt>
                <c:pt idx="1">
                  <c:v>Corporacion La Favorita</c:v>
                </c:pt>
                <c:pt idx="2">
                  <c:v>Coveforest</c:v>
                </c:pt>
                <c:pt idx="3">
                  <c:v>Otros</c:v>
                </c:pt>
              </c:strCache>
            </c:strRef>
          </c:cat>
          <c:val>
            <c:numRef>
              <c:f>('Octubre 27'!$J$9,'Octubre 27'!$J$13,'Octubre 27'!$J$14,'Octubre 27'!$J$24)</c:f>
              <c:numCache>
                <c:formatCode>"$"#,##0.00</c:formatCode>
                <c:ptCount val="4"/>
                <c:pt idx="0">
                  <c:v>30000</c:v>
                </c:pt>
                <c:pt idx="1">
                  <c:v>27114.270000000004</c:v>
                </c:pt>
                <c:pt idx="2">
                  <c:v>13080.6</c:v>
                </c:pt>
                <c:pt idx="3">
                  <c:v>298987.5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06-471E-B6D3-BDB256127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1280160</xdr:colOff>
      <xdr:row>26</xdr:row>
      <xdr:rowOff>133350</xdr:rowOff>
    </xdr:from>
    <xdr:to>
      <xdr:col>7</xdr:col>
      <xdr:colOff>419100</xdr:colOff>
      <xdr:row>41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358140</xdr:colOff>
      <xdr:row>3</xdr:row>
      <xdr:rowOff>163830</xdr:rowOff>
    </xdr:from>
    <xdr:to>
      <xdr:col>19</xdr:col>
      <xdr:colOff>342900</xdr:colOff>
      <xdr:row>22</xdr:row>
      <xdr:rowOff>60960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989096-57F6-43BF-9BBB-AED51C90E5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FCED19-59A4-4DA6-8EF7-45EC75B903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F03292-40FE-4D3B-9D36-AF63A64DAE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0BC19D-7FCC-48ED-8DEE-CDAF6915C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87AD04-E9CF-4302-9454-E082CCCC77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image" Target="../media/image2.pn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image" Target="../media/image3.png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image" Target="../media/image4.png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5.xml"/><Relationship Id="rId4" Type="http://schemas.openxmlformats.org/officeDocument/2006/relationships/image" Target="../media/image5.png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6.xml"/><Relationship Id="rId4" Type="http://schemas.openxmlformats.org/officeDocument/2006/relationships/image" Target="../media/image6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showGridLines="0" showZeros="0" tabSelected="1" workbookViewId="0">
      <selection sqref="A1:H1"/>
    </sheetView>
  </sheetViews>
  <sheetFormatPr defaultRowHeight="14.4" x14ac:dyDescent="0.3"/>
  <cols>
    <col min="1" max="1" width="25.44140625" style="43" bestFit="1" customWidth="1"/>
    <col min="2" max="2" width="7.109375" style="43" customWidth="1"/>
    <col min="3" max="3" width="13.33203125" style="43" bestFit="1" customWidth="1"/>
    <col min="4" max="5" width="9" style="43" bestFit="1" customWidth="1"/>
    <col min="6" max="6" width="13.33203125" style="43" bestFit="1" customWidth="1"/>
    <col min="7" max="7" width="8.88671875" style="43"/>
    <col min="8" max="8" width="11" style="43" bestFit="1" customWidth="1"/>
    <col min="9" max="9" width="8.88671875" style="43"/>
    <col min="10" max="10" width="16.33203125" style="43" bestFit="1" customWidth="1"/>
    <col min="11" max="11" width="10.5546875" style="43" bestFit="1" customWidth="1"/>
    <col min="12" max="12" width="8.88671875" style="43"/>
    <col min="13" max="13" width="9.5546875" style="43" bestFit="1" customWidth="1"/>
    <col min="14" max="16384" width="8.88671875" style="43"/>
  </cols>
  <sheetData>
    <row r="1" spans="1:10" x14ac:dyDescent="0.3">
      <c r="A1" s="53" t="s">
        <v>53</v>
      </c>
      <c r="B1" s="52"/>
      <c r="C1" s="52"/>
      <c r="D1" s="52"/>
      <c r="E1" s="52"/>
      <c r="F1" s="52"/>
      <c r="G1" s="52"/>
      <c r="H1" s="52"/>
    </row>
    <row r="2" spans="1:10" x14ac:dyDescent="0.3">
      <c r="A2" s="44"/>
    </row>
    <row r="3" spans="1:10" x14ac:dyDescent="0.3">
      <c r="A3" s="45" t="s">
        <v>20</v>
      </c>
      <c r="B3" s="45" t="s">
        <v>52</v>
      </c>
      <c r="C3" s="45" t="s">
        <v>18</v>
      </c>
      <c r="D3" s="45" t="s">
        <v>30</v>
      </c>
      <c r="E3" s="45" t="s">
        <v>29</v>
      </c>
      <c r="F3" s="45" t="s">
        <v>19</v>
      </c>
      <c r="H3" s="45" t="s">
        <v>21</v>
      </c>
      <c r="J3" s="46" t="s">
        <v>23</v>
      </c>
    </row>
    <row r="4" spans="1:10" x14ac:dyDescent="0.3">
      <c r="A4" s="17" t="s">
        <v>17</v>
      </c>
      <c r="B4" s="18" t="s">
        <v>51</v>
      </c>
      <c r="C4" s="28">
        <v>1244.31</v>
      </c>
      <c r="D4" s="28"/>
      <c r="E4" s="17"/>
      <c r="F4" s="28">
        <v>1248.23</v>
      </c>
      <c r="G4" s="17"/>
      <c r="H4" s="19">
        <f>(F4-C4)/C4</f>
        <v>3.1503403492699352E-3</v>
      </c>
      <c r="J4" s="47"/>
    </row>
    <row r="5" spans="1:10" x14ac:dyDescent="0.3">
      <c r="A5" s="59" t="s">
        <v>22</v>
      </c>
      <c r="B5" s="60" t="s">
        <v>50</v>
      </c>
      <c r="C5" s="6">
        <v>10</v>
      </c>
      <c r="D5" s="67">
        <f>MAX('Octubre 23'!D5,'Octubre 24'!D5,'Octubre 25'!D5,'Octubre 26'!D5,'Octubre 27'!D5)</f>
        <v>10</v>
      </c>
      <c r="E5" s="66">
        <f>MIN('Octubre 23'!E5,'Octubre 24'!E5,'Octubre 25'!E5,'Octubre 26'!E5,'Octubre 27'!E5)</f>
        <v>10</v>
      </c>
      <c r="F5" s="6">
        <v>10</v>
      </c>
      <c r="G5" s="59"/>
      <c r="H5" s="62">
        <f t="shared" ref="H5:H23" si="0">(F5-C5)/C5</f>
        <v>0</v>
      </c>
      <c r="J5" s="48">
        <f>SUM('Octubre 23'!J5,'Octubre 24'!J5,'Octubre 25'!J5,'Octubre 26'!J5,'Octubre 27'!J5)</f>
        <v>0</v>
      </c>
    </row>
    <row r="6" spans="1:10" x14ac:dyDescent="0.3">
      <c r="A6" s="56" t="s">
        <v>0</v>
      </c>
      <c r="B6" s="57" t="s">
        <v>49</v>
      </c>
      <c r="C6" s="6">
        <v>0.83</v>
      </c>
      <c r="D6" s="67">
        <f>MAX('Octubre 23'!D6,'Octubre 24'!D6,'Octubre 25'!D6,'Octubre 26'!D6,'Octubre 27'!D6)</f>
        <v>0.83</v>
      </c>
      <c r="E6" s="66">
        <f>MIN('Octubre 23'!E6,'Octubre 24'!E6,'Octubre 25'!E6,'Octubre 26'!E6,'Octubre 27'!E6)</f>
        <v>0.83</v>
      </c>
      <c r="F6" s="6">
        <v>0.83</v>
      </c>
      <c r="G6" s="56"/>
      <c r="H6" s="58">
        <f t="shared" si="0"/>
        <v>0</v>
      </c>
      <c r="J6" s="48">
        <f>SUM('Octubre 23'!J6,'Octubre 24'!J6,'Octubre 25'!J6,'Octubre 26'!J6,'Octubre 27'!J6)</f>
        <v>0</v>
      </c>
    </row>
    <row r="7" spans="1:10" x14ac:dyDescent="0.3">
      <c r="A7" s="68" t="s">
        <v>1</v>
      </c>
      <c r="B7" s="69" t="s">
        <v>48</v>
      </c>
      <c r="C7" s="70">
        <v>0.4</v>
      </c>
      <c r="D7" s="70">
        <f>MAX('Octubre 23'!D7,'Octubre 24'!D7,'Octubre 25'!D7,'Octubre 26'!D7,'Octubre 27'!D7)</f>
        <v>0.4</v>
      </c>
      <c r="E7" s="70">
        <f>MIN('Octubre 23'!E7,'Octubre 24'!E7,'Octubre 25'!E7,'Octubre 26'!E7,'Octubre 27'!E7)</f>
        <v>0.39</v>
      </c>
      <c r="F7" s="70">
        <v>0.39</v>
      </c>
      <c r="G7" s="68"/>
      <c r="H7" s="71">
        <f t="shared" si="0"/>
        <v>-2.5000000000000022E-2</v>
      </c>
      <c r="J7" s="48">
        <f>SUM('Octubre 23'!J7,'Octubre 24'!J7,'Octubre 25'!J7,'Octubre 26'!J7,'Octubre 27'!J7)</f>
        <v>10271.82</v>
      </c>
    </row>
    <row r="8" spans="1:10" x14ac:dyDescent="0.3">
      <c r="A8" s="56" t="s">
        <v>2</v>
      </c>
      <c r="B8" s="57" t="s">
        <v>47</v>
      </c>
      <c r="C8" s="6">
        <v>0.53</v>
      </c>
      <c r="D8" s="67">
        <f>MAX('Octubre 23'!D8,'Octubre 24'!D8,'Octubre 25'!D8,'Octubre 26'!D8,'Octubre 27'!D8)</f>
        <v>0.53</v>
      </c>
      <c r="E8" s="66">
        <f>MIN('Octubre 23'!E8,'Octubre 24'!E8,'Octubre 25'!E8,'Octubre 26'!E8,'Octubre 27'!E8)</f>
        <v>0.53</v>
      </c>
      <c r="F8" s="6">
        <v>0.53</v>
      </c>
      <c r="G8" s="56"/>
      <c r="H8" s="58">
        <f t="shared" si="0"/>
        <v>0</v>
      </c>
      <c r="J8" s="48">
        <f>SUM('Octubre 23'!J8,'Octubre 24'!J8,'Octubre 25'!J8,'Octubre 26'!J8,'Octubre 27'!J8)</f>
        <v>0</v>
      </c>
    </row>
    <row r="9" spans="1:10" x14ac:dyDescent="0.3">
      <c r="A9" s="63" t="s">
        <v>3</v>
      </c>
      <c r="B9" s="60" t="s">
        <v>46</v>
      </c>
      <c r="C9" s="6">
        <v>1000</v>
      </c>
      <c r="D9" s="67">
        <f>MAX('Octubre 23'!D9,'Octubre 24'!D9,'Octubre 25'!D9,'Octubre 26'!D9,'Octubre 27'!D9)</f>
        <v>1000</v>
      </c>
      <c r="E9" s="66">
        <f>MIN('Octubre 23'!E9,'Octubre 24'!E9,'Octubre 25'!E9,'Octubre 26'!E9,'Octubre 27'!E9)</f>
        <v>1000</v>
      </c>
      <c r="F9" s="6">
        <v>1000</v>
      </c>
      <c r="G9" s="63"/>
      <c r="H9" s="64">
        <f t="shared" si="0"/>
        <v>0</v>
      </c>
      <c r="J9" s="48">
        <f>SUM('Octubre 23'!J9,'Octubre 24'!J9,'Octubre 25'!J9,'Octubre 26'!J9,'Octubre 27'!J9)</f>
        <v>950000</v>
      </c>
    </row>
    <row r="10" spans="1:10" x14ac:dyDescent="0.3">
      <c r="A10" s="59" t="s">
        <v>4</v>
      </c>
      <c r="B10" s="65" t="s">
        <v>45</v>
      </c>
      <c r="C10" s="6">
        <v>98</v>
      </c>
      <c r="D10" s="67">
        <f>MAX('Octubre 23'!D10,'Octubre 24'!D10,'Octubre 25'!D10,'Octubre 26'!D10,'Octubre 27'!D10)</f>
        <v>98</v>
      </c>
      <c r="E10" s="66">
        <f>MIN('Octubre 23'!E10,'Octubre 24'!E10,'Octubre 25'!E10,'Octubre 26'!E10,'Octubre 27'!E10)</f>
        <v>98</v>
      </c>
      <c r="F10" s="6">
        <v>98</v>
      </c>
      <c r="G10" s="59"/>
      <c r="H10" s="62">
        <f t="shared" si="0"/>
        <v>0</v>
      </c>
      <c r="J10" s="48">
        <f>SUM('Octubre 23'!J10,'Octubre 24'!J10,'Octubre 25'!J10,'Octubre 26'!J10,'Octubre 27'!J10)</f>
        <v>3430</v>
      </c>
    </row>
    <row r="11" spans="1:10" x14ac:dyDescent="0.3">
      <c r="A11" s="56" t="s">
        <v>5</v>
      </c>
      <c r="B11" s="57" t="s">
        <v>44</v>
      </c>
      <c r="C11" s="6">
        <v>1.1000000000000001</v>
      </c>
      <c r="D11" s="67">
        <f>MAX('Octubre 23'!D11,'Octubre 24'!D11,'Octubre 25'!D11,'Octubre 26'!D11,'Octubre 27'!D11)</f>
        <v>1.1000000000000001</v>
      </c>
      <c r="E11" s="66">
        <f>MIN('Octubre 23'!E11,'Octubre 24'!E11,'Octubre 25'!E11,'Octubre 26'!E11,'Octubre 27'!E11)</f>
        <v>1.1000000000000001</v>
      </c>
      <c r="F11" s="6">
        <v>1.1000000000000001</v>
      </c>
      <c r="G11" s="56"/>
      <c r="H11" s="58">
        <f t="shared" si="0"/>
        <v>0</v>
      </c>
      <c r="J11" s="48">
        <f>SUM('Octubre 23'!J11,'Octubre 24'!J11,'Octubre 25'!J11,'Octubre 26'!J11,'Octubre 27'!J11)</f>
        <v>0</v>
      </c>
    </row>
    <row r="12" spans="1:10" x14ac:dyDescent="0.3">
      <c r="A12" s="63" t="s">
        <v>6</v>
      </c>
      <c r="B12" s="60" t="s">
        <v>43</v>
      </c>
      <c r="C12" s="6">
        <v>1</v>
      </c>
      <c r="D12" s="67">
        <f>MAX('Octubre 23'!D12,'Octubre 24'!D12,'Octubre 25'!D12,'Octubre 26'!D12,'Octubre 27'!D12)</f>
        <v>1</v>
      </c>
      <c r="E12" s="66">
        <f>MIN('Octubre 23'!E12,'Octubre 24'!E12,'Octubre 25'!E12,'Octubre 26'!E12,'Octubre 27'!E12)</f>
        <v>1</v>
      </c>
      <c r="F12" s="6">
        <v>1</v>
      </c>
      <c r="G12" s="63"/>
      <c r="H12" s="64">
        <f t="shared" si="0"/>
        <v>0</v>
      </c>
      <c r="J12" s="48">
        <f>SUM('Octubre 23'!J12,'Octubre 24'!J12,'Octubre 25'!J12,'Octubre 26'!J12,'Octubre 27'!J12)</f>
        <v>0</v>
      </c>
    </row>
    <row r="13" spans="1:10" x14ac:dyDescent="0.3">
      <c r="A13" s="17" t="s">
        <v>7</v>
      </c>
      <c r="B13" s="18" t="s">
        <v>42</v>
      </c>
      <c r="C13" s="20">
        <v>1.85</v>
      </c>
      <c r="D13" s="20">
        <f>MAX('Octubre 23'!D13,'Octubre 24'!D13,'Octubre 25'!D13,'Octubre 26'!D13,'Octubre 27'!D13)</f>
        <v>1.9</v>
      </c>
      <c r="E13" s="20">
        <f>MIN('Octubre 23'!E13,'Octubre 24'!E13,'Octubre 25'!E13,'Octubre 26'!E13,'Octubre 27'!E13)</f>
        <v>1.82</v>
      </c>
      <c r="F13" s="20">
        <v>1.87</v>
      </c>
      <c r="G13" s="17"/>
      <c r="H13" s="19">
        <f t="shared" si="0"/>
        <v>1.081081081081082E-2</v>
      </c>
      <c r="J13" s="48">
        <f>SUM('Octubre 23'!J13,'Octubre 24'!J13,'Octubre 25'!J13,'Octubre 26'!J13,'Octubre 27'!J13)</f>
        <v>215139.16000000003</v>
      </c>
    </row>
    <row r="14" spans="1:10" x14ac:dyDescent="0.3">
      <c r="A14" s="63" t="s">
        <v>8</v>
      </c>
      <c r="B14" s="60" t="s">
        <v>41</v>
      </c>
      <c r="C14" s="6">
        <v>2.6</v>
      </c>
      <c r="D14" s="67">
        <f>MAX('Octubre 23'!D14,'Octubre 24'!D14,'Octubre 25'!D14,'Octubre 26'!D14,'Octubre 27'!D14)</f>
        <v>2.6</v>
      </c>
      <c r="E14" s="66">
        <f>MIN('Octubre 23'!E14,'Octubre 24'!E14,'Octubre 25'!E14,'Octubre 26'!E14,'Octubre 27'!E14)</f>
        <v>2.6</v>
      </c>
      <c r="F14" s="6">
        <v>2.6</v>
      </c>
      <c r="G14" s="63"/>
      <c r="H14" s="64">
        <f t="shared" si="0"/>
        <v>0</v>
      </c>
      <c r="J14" s="48">
        <f>SUM('Octubre 23'!J14,'Octubre 24'!J14,'Octubre 25'!J14,'Octubre 26'!J14,'Octubre 27'!J14)</f>
        <v>14281.800000000001</v>
      </c>
    </row>
    <row r="15" spans="1:10" x14ac:dyDescent="0.3">
      <c r="A15" s="63" t="s">
        <v>9</v>
      </c>
      <c r="B15" s="60" t="s">
        <v>40</v>
      </c>
      <c r="C15" s="6">
        <v>3.5</v>
      </c>
      <c r="D15" s="67">
        <f>MAX('Octubre 23'!D15,'Octubre 24'!D15,'Octubre 25'!D15,'Octubre 26'!D15,'Octubre 27'!D15)</f>
        <v>3.5</v>
      </c>
      <c r="E15" s="66">
        <f>MIN('Octubre 23'!E15,'Octubre 24'!E15,'Octubre 25'!E15,'Octubre 26'!E15,'Octubre 27'!E15)</f>
        <v>3.5</v>
      </c>
      <c r="F15" s="6">
        <v>3.5</v>
      </c>
      <c r="G15" s="63"/>
      <c r="H15" s="64">
        <f t="shared" si="0"/>
        <v>0</v>
      </c>
      <c r="J15" s="48">
        <f>SUM('Octubre 23'!J15,'Octubre 24'!J15,'Octubre 25'!J15,'Octubre 26'!J15,'Octubre 27'!J15)</f>
        <v>0</v>
      </c>
    </row>
    <row r="16" spans="1:10" x14ac:dyDescent="0.3">
      <c r="A16" s="68" t="s">
        <v>10</v>
      </c>
      <c r="B16" s="69" t="s">
        <v>39</v>
      </c>
      <c r="C16" s="70">
        <v>70.010000000000005</v>
      </c>
      <c r="D16" s="70">
        <f>MAX('Octubre 23'!D16,'Octubre 24'!D16,'Octubre 25'!D16,'Octubre 26'!D16,'Octubre 27'!D16)</f>
        <v>70.010000000000005</v>
      </c>
      <c r="E16" s="70">
        <f>MIN('Octubre 23'!E16,'Octubre 24'!E16,'Octubre 25'!E16,'Octubre 26'!E16,'Octubre 27'!E16)</f>
        <v>70</v>
      </c>
      <c r="F16" s="70">
        <v>70</v>
      </c>
      <c r="G16" s="68"/>
      <c r="H16" s="71">
        <f t="shared" si="0"/>
        <v>-1.4283673760898607E-4</v>
      </c>
      <c r="J16" s="48">
        <f>SUM('Octubre 23'!J16,'Octubre 24'!J16,'Octubre 25'!J16,'Octubre 26'!J16,'Octubre 27'!J16)</f>
        <v>20440</v>
      </c>
    </row>
    <row r="17" spans="1:13" x14ac:dyDescent="0.3">
      <c r="A17" s="59" t="s">
        <v>16</v>
      </c>
      <c r="B17" s="65" t="s">
        <v>38</v>
      </c>
      <c r="C17" s="6">
        <v>4.5</v>
      </c>
      <c r="D17" s="67">
        <f>MAX('Octubre 23'!D17,'Octubre 24'!D17,'Octubre 25'!D17,'Octubre 26'!D17,'Octubre 27'!D17)</f>
        <v>4.5</v>
      </c>
      <c r="E17" s="66">
        <f>MIN('Octubre 23'!E17,'Octubre 24'!E17,'Octubre 25'!E17,'Octubre 26'!E17,'Octubre 27'!E17)</f>
        <v>4.5</v>
      </c>
      <c r="F17" s="6">
        <v>4.5</v>
      </c>
      <c r="G17" s="59"/>
      <c r="H17" s="62">
        <f t="shared" si="0"/>
        <v>0</v>
      </c>
      <c r="J17" s="48">
        <f>SUM('Octubre 23'!J17,'Octubre 24'!J17,'Octubre 25'!J17,'Octubre 26'!J17,'Octubre 27'!J17)</f>
        <v>0</v>
      </c>
    </row>
    <row r="18" spans="1:13" x14ac:dyDescent="0.3">
      <c r="A18" s="17" t="s">
        <v>11</v>
      </c>
      <c r="B18" s="18" t="s">
        <v>37</v>
      </c>
      <c r="C18" s="20">
        <v>1.03</v>
      </c>
      <c r="D18" s="20">
        <f>MAX('Octubre 23'!D18,'Octubre 24'!D18,'Octubre 25'!D18,'Octubre 26'!D18,'Octubre 27'!D18)</f>
        <v>1.05</v>
      </c>
      <c r="E18" s="20">
        <f>MIN('Octubre 23'!E18,'Octubre 24'!E18,'Octubre 25'!E18,'Octubre 26'!E18,'Octubre 27'!E18)</f>
        <v>1.03</v>
      </c>
      <c r="F18" s="20">
        <v>1.05</v>
      </c>
      <c r="G18" s="17"/>
      <c r="H18" s="19">
        <f t="shared" si="0"/>
        <v>1.9417475728155355E-2</v>
      </c>
      <c r="J18" s="48">
        <f>SUM('Octubre 23'!J18,'Octubre 24'!J18,'Octubre 25'!J18,'Octubre 26'!J18,'Octubre 27'!J18)</f>
        <v>1050</v>
      </c>
    </row>
    <row r="19" spans="1:13" x14ac:dyDescent="0.3">
      <c r="A19" s="63" t="s">
        <v>12</v>
      </c>
      <c r="B19" s="60" t="s">
        <v>36</v>
      </c>
      <c r="C19" s="6">
        <v>0.69</v>
      </c>
      <c r="D19" s="67">
        <f>MAX('Octubre 23'!D19,'Octubre 24'!D19,'Octubre 25'!D19,'Octubre 26'!D19,'Octubre 27'!D19)</f>
        <v>0.69</v>
      </c>
      <c r="E19" s="66">
        <f>MIN('Octubre 23'!E19,'Octubre 24'!E19,'Octubre 25'!E19,'Octubre 26'!E19,'Octubre 27'!E19)</f>
        <v>0.69</v>
      </c>
      <c r="F19" s="6">
        <v>0.69</v>
      </c>
      <c r="G19" s="63"/>
      <c r="H19" s="64">
        <f t="shared" si="0"/>
        <v>0</v>
      </c>
      <c r="J19" s="48">
        <f>SUM('Octubre 23'!J19,'Octubre 24'!J19,'Octubre 25'!J19,'Octubre 26'!J19,'Octubre 27'!J19)</f>
        <v>0</v>
      </c>
    </row>
    <row r="20" spans="1:13" x14ac:dyDescent="0.3">
      <c r="A20" s="63" t="s">
        <v>13</v>
      </c>
      <c r="B20" s="60" t="s">
        <v>35</v>
      </c>
      <c r="C20" s="6">
        <v>2.62</v>
      </c>
      <c r="D20" s="67">
        <f>MAX('Octubre 23'!D20,'Octubre 24'!D20,'Octubre 25'!D20,'Octubre 26'!D20,'Octubre 27'!D20)</f>
        <v>2.62</v>
      </c>
      <c r="E20" s="66">
        <f>MIN('Octubre 23'!E20,'Octubre 24'!E20,'Octubre 25'!E20,'Octubre 26'!E20,'Octubre 27'!E20)</f>
        <v>2.62</v>
      </c>
      <c r="F20" s="6">
        <v>2.62</v>
      </c>
      <c r="G20" s="63"/>
      <c r="H20" s="64">
        <f t="shared" si="0"/>
        <v>0</v>
      </c>
      <c r="J20" s="48">
        <f>SUM('Octubre 23'!J20,'Octubre 24'!J20,'Octubre 25'!J20,'Octubre 26'!J20,'Octubre 27'!J20)</f>
        <v>0</v>
      </c>
      <c r="M20" s="49"/>
    </row>
    <row r="21" spans="1:13" x14ac:dyDescent="0.3">
      <c r="A21" s="59" t="s">
        <v>14</v>
      </c>
      <c r="B21" s="65" t="s">
        <v>34</v>
      </c>
      <c r="C21" s="6">
        <v>0.9</v>
      </c>
      <c r="D21" s="67">
        <f>MAX('Octubre 23'!D21,'Octubre 24'!D21,'Octubre 25'!D21,'Octubre 26'!D21,'Octubre 27'!D21)</f>
        <v>0.9</v>
      </c>
      <c r="E21" s="66">
        <f>MIN('Octubre 23'!E21,'Octubre 24'!E21,'Octubre 25'!E21,'Octubre 26'!E21,'Octubre 27'!E21)</f>
        <v>0.9</v>
      </c>
      <c r="F21" s="6">
        <v>0.9</v>
      </c>
      <c r="G21" s="59"/>
      <c r="H21" s="62">
        <f t="shared" si="0"/>
        <v>0</v>
      </c>
      <c r="J21" s="48">
        <f>SUM('Octubre 23'!J21,'Octubre 24'!J21,'Octubre 25'!J21,'Octubre 26'!J21,'Octubre 27'!J21)</f>
        <v>11624.4</v>
      </c>
    </row>
    <row r="22" spans="1:13" x14ac:dyDescent="0.3">
      <c r="A22" s="63" t="s">
        <v>15</v>
      </c>
      <c r="B22" s="60" t="s">
        <v>33</v>
      </c>
      <c r="C22" s="6">
        <v>6.05</v>
      </c>
      <c r="D22" s="67">
        <f>MAX('Octubre 23'!D22,'Octubre 24'!D22,'Octubre 25'!D22,'Octubre 26'!D22,'Octubre 27'!D22)</f>
        <v>6.05</v>
      </c>
      <c r="E22" s="66">
        <f>MIN('Octubre 23'!E22,'Octubre 24'!E22,'Octubre 25'!E22,'Octubre 26'!E22,'Octubre 27'!E22)</f>
        <v>6.05</v>
      </c>
      <c r="F22" s="6">
        <v>6.05</v>
      </c>
      <c r="G22" s="63"/>
      <c r="H22" s="64">
        <f t="shared" si="0"/>
        <v>0</v>
      </c>
      <c r="J22" s="48">
        <f>SUM('Octubre 23'!J22,'Octubre 24'!J22,'Octubre 25'!J22,'Octubre 26'!J22,'Octubre 27'!J22)</f>
        <v>6957.5</v>
      </c>
    </row>
    <row r="23" spans="1:13" x14ac:dyDescent="0.3">
      <c r="A23" s="63" t="s">
        <v>26</v>
      </c>
      <c r="B23" s="60" t="s">
        <v>32</v>
      </c>
      <c r="C23" s="6">
        <v>2.6</v>
      </c>
      <c r="D23" s="67">
        <f>MAX('Octubre 23'!D23,'Octubre 24'!D23,'Octubre 25'!D23,'Octubre 26'!D23,'Octubre 27'!D23)</f>
        <v>2.6</v>
      </c>
      <c r="E23" s="66">
        <f>MIN('Octubre 23'!E23,'Octubre 24'!E23,'Octubre 25'!E23,'Octubre 26'!E23,'Octubre 27'!E23)</f>
        <v>2.6</v>
      </c>
      <c r="F23" s="6">
        <v>2.6</v>
      </c>
      <c r="G23" s="63"/>
      <c r="H23" s="64">
        <f t="shared" si="0"/>
        <v>0</v>
      </c>
      <c r="J23" s="48">
        <f>SUM('Octubre 23'!J23,'Octubre 24'!J23,'Octubre 25'!J23,'Octubre 26'!J23,'Octubre 27'!J23)</f>
        <v>13002.6</v>
      </c>
    </row>
    <row r="24" spans="1:13" ht="15" thickBot="1" x14ac:dyDescent="0.35">
      <c r="A24" s="63" t="s">
        <v>24</v>
      </c>
      <c r="B24" s="60" t="s">
        <v>31</v>
      </c>
      <c r="C24" s="63"/>
      <c r="D24" s="61"/>
      <c r="E24" s="61"/>
      <c r="F24" s="6"/>
      <c r="G24" s="63"/>
      <c r="H24" s="64"/>
      <c r="J24" s="50">
        <f>SUM('Octubre 23'!J24,'Octubre 24'!J24,'Octubre 25'!J24,'Octubre 26'!J24,'Octubre 27'!J24)</f>
        <v>298987.5</v>
      </c>
    </row>
    <row r="25" spans="1:13" x14ac:dyDescent="0.3">
      <c r="A25" s="46"/>
      <c r="B25" s="51"/>
      <c r="J25" s="4">
        <f>SUM(J5:J24)</f>
        <v>1545184.78</v>
      </c>
    </row>
    <row r="26" spans="1:13" x14ac:dyDescent="0.3">
      <c r="J26" s="48"/>
      <c r="K26" s="49"/>
    </row>
    <row r="27" spans="1:13" x14ac:dyDescent="0.3">
      <c r="K27" s="49"/>
    </row>
    <row r="41" spans="3:3" x14ac:dyDescent="0.3">
      <c r="C41" s="43" t="s">
        <v>25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zoomScaleNormal="100" workbookViewId="0">
      <selection activeCell="C4" sqref="C4:C23"/>
    </sheetView>
  </sheetViews>
  <sheetFormatPr defaultRowHeight="14.4" x14ac:dyDescent="0.3"/>
  <cols>
    <col min="1" max="1" width="25.44140625" style="24" bestFit="1" customWidth="1"/>
    <col min="2" max="2" width="7.109375" style="24" customWidth="1"/>
    <col min="3" max="3" width="13.33203125" style="24" customWidth="1"/>
    <col min="4" max="5" width="9" style="7" customWidth="1"/>
    <col min="6" max="6" width="13.33203125" style="24" bestFit="1" customWidth="1"/>
    <col min="7" max="7" width="8.88671875" style="24"/>
    <col min="8" max="8" width="11" style="24" bestFit="1" customWidth="1"/>
    <col min="9" max="9" width="8.88671875" style="24"/>
    <col min="10" max="10" width="16.33203125" style="24" bestFit="1" customWidth="1"/>
    <col min="11" max="11" width="8.88671875" style="24"/>
    <col min="12" max="12" width="10" style="24" bestFit="1" customWidth="1"/>
    <col min="13" max="16384" width="8.88671875" style="24"/>
  </cols>
  <sheetData>
    <row r="1" spans="1:12" x14ac:dyDescent="0.3">
      <c r="A1" s="53">
        <v>43031</v>
      </c>
      <c r="B1" s="53"/>
      <c r="C1" s="53"/>
      <c r="D1" s="53"/>
      <c r="E1" s="53"/>
      <c r="F1" s="53"/>
      <c r="G1" s="53"/>
      <c r="H1" s="53"/>
    </row>
    <row r="2" spans="1:12" x14ac:dyDescent="0.3">
      <c r="A2" s="2"/>
    </row>
    <row r="3" spans="1:12" x14ac:dyDescent="0.3">
      <c r="A3" s="1" t="s">
        <v>20</v>
      </c>
      <c r="B3" s="1" t="s">
        <v>52</v>
      </c>
      <c r="C3" s="1" t="s">
        <v>28</v>
      </c>
      <c r="D3" s="13" t="s">
        <v>30</v>
      </c>
      <c r="E3" s="12" t="s">
        <v>29</v>
      </c>
      <c r="F3" s="1" t="s">
        <v>27</v>
      </c>
      <c r="H3" s="1" t="s">
        <v>21</v>
      </c>
      <c r="J3" s="3" t="s">
        <v>23</v>
      </c>
    </row>
    <row r="4" spans="1:12" x14ac:dyDescent="0.3">
      <c r="A4" s="34" t="s">
        <v>17</v>
      </c>
      <c r="B4" s="36" t="s">
        <v>51</v>
      </c>
      <c r="C4" s="42">
        <v>1244.31</v>
      </c>
      <c r="D4" s="16"/>
      <c r="E4" s="5"/>
      <c r="F4" s="42">
        <v>1240.08</v>
      </c>
      <c r="G4" s="34"/>
      <c r="H4" s="33">
        <f>(F4-C4)/C4</f>
        <v>-3.3994744075029684E-3</v>
      </c>
      <c r="J4" s="25"/>
    </row>
    <row r="5" spans="1:12" x14ac:dyDescent="0.3">
      <c r="A5" s="29" t="s">
        <v>22</v>
      </c>
      <c r="B5" s="30" t="s">
        <v>50</v>
      </c>
      <c r="C5" s="32">
        <v>10</v>
      </c>
      <c r="D5" s="9">
        <v>10</v>
      </c>
      <c r="E5" s="8">
        <v>10</v>
      </c>
      <c r="F5" s="32">
        <v>10</v>
      </c>
      <c r="G5" s="29"/>
      <c r="H5" s="31">
        <f>(F5-C5)/C5</f>
        <v>0</v>
      </c>
      <c r="J5" s="25"/>
    </row>
    <row r="6" spans="1:12" x14ac:dyDescent="0.3">
      <c r="A6" s="29" t="s">
        <v>0</v>
      </c>
      <c r="B6" s="30" t="s">
        <v>49</v>
      </c>
      <c r="C6" s="32">
        <v>0.83</v>
      </c>
      <c r="D6" s="9">
        <v>0.83</v>
      </c>
      <c r="E6" s="8">
        <v>0.83</v>
      </c>
      <c r="F6" s="32">
        <v>0.83</v>
      </c>
      <c r="G6" s="29"/>
      <c r="H6" s="31">
        <f>(F6-C6)/C6</f>
        <v>0</v>
      </c>
      <c r="J6" s="25"/>
    </row>
    <row r="7" spans="1:12" x14ac:dyDescent="0.3">
      <c r="A7" s="34" t="s">
        <v>1</v>
      </c>
      <c r="B7" s="36" t="s">
        <v>48</v>
      </c>
      <c r="C7" s="35">
        <v>0.4</v>
      </c>
      <c r="D7" s="15">
        <v>0.4</v>
      </c>
      <c r="E7" s="14">
        <v>0.39</v>
      </c>
      <c r="F7" s="35">
        <v>0.39</v>
      </c>
      <c r="G7" s="34"/>
      <c r="H7" s="33">
        <f>(F7-C7)/C7</f>
        <v>-2.5000000000000022E-2</v>
      </c>
      <c r="J7" s="25">
        <v>4945.2</v>
      </c>
    </row>
    <row r="8" spans="1:12" x14ac:dyDescent="0.3">
      <c r="A8" s="29" t="s">
        <v>2</v>
      </c>
      <c r="B8" s="30" t="s">
        <v>47</v>
      </c>
      <c r="C8" s="32">
        <v>0.53</v>
      </c>
      <c r="D8" s="9">
        <v>0.53</v>
      </c>
      <c r="E8" s="8">
        <v>0.53</v>
      </c>
      <c r="F8" s="32">
        <v>0.53</v>
      </c>
      <c r="G8" s="29"/>
      <c r="H8" s="31">
        <f>(F8-C8)/C8</f>
        <v>0</v>
      </c>
      <c r="J8" s="25"/>
    </row>
    <row r="9" spans="1:12" x14ac:dyDescent="0.3">
      <c r="A9" s="29" t="s">
        <v>3</v>
      </c>
      <c r="B9" s="30" t="s">
        <v>46</v>
      </c>
      <c r="C9" s="32">
        <v>1000</v>
      </c>
      <c r="D9" s="9">
        <v>1000</v>
      </c>
      <c r="E9" s="8">
        <v>1000</v>
      </c>
      <c r="F9" s="32">
        <v>1000</v>
      </c>
      <c r="G9" s="29"/>
      <c r="H9" s="31">
        <f>(F9-C9)/C9</f>
        <v>0</v>
      </c>
      <c r="J9" s="25"/>
    </row>
    <row r="10" spans="1:12" x14ac:dyDescent="0.3">
      <c r="A10" s="29" t="s">
        <v>4</v>
      </c>
      <c r="B10" s="30" t="s">
        <v>45</v>
      </c>
      <c r="C10" s="32">
        <v>98</v>
      </c>
      <c r="D10" s="9">
        <v>98</v>
      </c>
      <c r="E10" s="8">
        <v>98</v>
      </c>
      <c r="F10" s="32">
        <v>98</v>
      </c>
      <c r="G10" s="29"/>
      <c r="H10" s="31">
        <f>(F10-C10)/C10</f>
        <v>0</v>
      </c>
      <c r="J10" s="25"/>
    </row>
    <row r="11" spans="1:12" x14ac:dyDescent="0.3">
      <c r="A11" s="29" t="s">
        <v>5</v>
      </c>
      <c r="B11" s="30" t="s">
        <v>44</v>
      </c>
      <c r="C11" s="32">
        <v>1.1000000000000001</v>
      </c>
      <c r="D11" s="9">
        <v>1.1000000000000001</v>
      </c>
      <c r="E11" s="8">
        <v>1.1000000000000001</v>
      </c>
      <c r="F11" s="32">
        <v>1.1000000000000001</v>
      </c>
      <c r="G11" s="29"/>
      <c r="H11" s="31">
        <f>(F11-C11)/C11</f>
        <v>0</v>
      </c>
      <c r="J11" s="25"/>
      <c r="L11" s="27"/>
    </row>
    <row r="12" spans="1:12" x14ac:dyDescent="0.3">
      <c r="A12" s="29" t="s">
        <v>6</v>
      </c>
      <c r="B12" s="30" t="s">
        <v>43</v>
      </c>
      <c r="C12" s="32">
        <v>1</v>
      </c>
      <c r="D12" s="9">
        <v>1</v>
      </c>
      <c r="E12" s="8">
        <v>1</v>
      </c>
      <c r="F12" s="32">
        <v>1</v>
      </c>
      <c r="G12" s="29"/>
      <c r="H12" s="31">
        <f>(F12-C12)/C12</f>
        <v>0</v>
      </c>
      <c r="J12" s="25"/>
    </row>
    <row r="13" spans="1:12" x14ac:dyDescent="0.3">
      <c r="A13" s="29" t="s">
        <v>7</v>
      </c>
      <c r="B13" s="30" t="s">
        <v>42</v>
      </c>
      <c r="C13" s="32">
        <v>1.85</v>
      </c>
      <c r="D13" s="9">
        <v>1.85</v>
      </c>
      <c r="E13" s="8">
        <v>1.82</v>
      </c>
      <c r="F13" s="32">
        <v>1.85</v>
      </c>
      <c r="G13" s="29"/>
      <c r="H13" s="31">
        <f>(F13-C13)/C13</f>
        <v>0</v>
      </c>
      <c r="J13" s="25">
        <v>29436.350000000002</v>
      </c>
    </row>
    <row r="14" spans="1:12" x14ac:dyDescent="0.3">
      <c r="A14" s="29" t="s">
        <v>8</v>
      </c>
      <c r="B14" s="30" t="s">
        <v>41</v>
      </c>
      <c r="C14" s="32">
        <v>2.6</v>
      </c>
      <c r="D14" s="9">
        <v>2.6</v>
      </c>
      <c r="E14" s="8">
        <v>2.6</v>
      </c>
      <c r="F14" s="32">
        <v>2.6</v>
      </c>
      <c r="G14" s="29"/>
      <c r="H14" s="31">
        <f>(F14-C14)/C14</f>
        <v>0</v>
      </c>
      <c r="J14" s="25"/>
    </row>
    <row r="15" spans="1:12" x14ac:dyDescent="0.3">
      <c r="A15" s="29" t="s">
        <v>9</v>
      </c>
      <c r="B15" s="30" t="s">
        <v>40</v>
      </c>
      <c r="C15" s="32">
        <v>3.5</v>
      </c>
      <c r="D15" s="9">
        <v>3.5</v>
      </c>
      <c r="E15" s="8">
        <v>3.5</v>
      </c>
      <c r="F15" s="32">
        <v>3.5</v>
      </c>
      <c r="G15" s="29"/>
      <c r="H15" s="31">
        <f>(F15-C15)/C15</f>
        <v>0</v>
      </c>
      <c r="J15" s="25"/>
    </row>
    <row r="16" spans="1:12" x14ac:dyDescent="0.3">
      <c r="A16" s="29" t="s">
        <v>10</v>
      </c>
      <c r="B16" s="30" t="s">
        <v>39</v>
      </c>
      <c r="C16" s="32">
        <v>70.010000000000005</v>
      </c>
      <c r="D16" s="9">
        <v>70.010000000000005</v>
      </c>
      <c r="E16" s="8">
        <v>70.010000000000005</v>
      </c>
      <c r="F16" s="32">
        <v>70.010000000000005</v>
      </c>
      <c r="G16" s="29"/>
      <c r="H16" s="31">
        <f>(F16-C16)/C16</f>
        <v>0</v>
      </c>
      <c r="J16" s="25"/>
    </row>
    <row r="17" spans="1:10" x14ac:dyDescent="0.3">
      <c r="A17" s="29" t="s">
        <v>16</v>
      </c>
      <c r="B17" s="30" t="s">
        <v>38</v>
      </c>
      <c r="C17" s="32">
        <v>4.5</v>
      </c>
      <c r="D17" s="9">
        <v>4.5</v>
      </c>
      <c r="E17" s="8">
        <v>4.5</v>
      </c>
      <c r="F17" s="32">
        <v>4.5</v>
      </c>
      <c r="G17" s="29"/>
      <c r="H17" s="31">
        <f>(F17-C17)/C17</f>
        <v>0</v>
      </c>
      <c r="J17" s="25"/>
    </row>
    <row r="18" spans="1:10" x14ac:dyDescent="0.3">
      <c r="A18" s="29" t="s">
        <v>11</v>
      </c>
      <c r="B18" s="30" t="s">
        <v>37</v>
      </c>
      <c r="C18" s="32">
        <v>1.03</v>
      </c>
      <c r="D18" s="9">
        <v>1.03</v>
      </c>
      <c r="E18" s="8">
        <v>1.03</v>
      </c>
      <c r="F18" s="32">
        <v>1.03</v>
      </c>
      <c r="G18" s="29"/>
      <c r="H18" s="31">
        <f>(F18-C18)/C18</f>
        <v>0</v>
      </c>
      <c r="J18" s="25"/>
    </row>
    <row r="19" spans="1:10" x14ac:dyDescent="0.3">
      <c r="A19" s="29" t="s">
        <v>12</v>
      </c>
      <c r="B19" s="30" t="s">
        <v>36</v>
      </c>
      <c r="C19" s="32">
        <v>0.69</v>
      </c>
      <c r="D19" s="9">
        <v>0.69</v>
      </c>
      <c r="E19" s="8">
        <v>0.69</v>
      </c>
      <c r="F19" s="32">
        <v>0.69</v>
      </c>
      <c r="G19" s="29"/>
      <c r="H19" s="31">
        <f>(F19-C19)/C19</f>
        <v>0</v>
      </c>
      <c r="J19" s="25"/>
    </row>
    <row r="20" spans="1:10" x14ac:dyDescent="0.3">
      <c r="A20" s="29" t="s">
        <v>13</v>
      </c>
      <c r="B20" s="30" t="s">
        <v>35</v>
      </c>
      <c r="C20" s="32">
        <v>2.62</v>
      </c>
      <c r="D20" s="9">
        <v>2.62</v>
      </c>
      <c r="E20" s="8">
        <v>2.62</v>
      </c>
      <c r="F20" s="32">
        <v>2.62</v>
      </c>
      <c r="G20" s="29"/>
      <c r="H20" s="31">
        <f>(F20-C20)/C20</f>
        <v>0</v>
      </c>
      <c r="J20" s="25"/>
    </row>
    <row r="21" spans="1:10" x14ac:dyDescent="0.3">
      <c r="A21" s="29" t="s">
        <v>14</v>
      </c>
      <c r="B21" s="30" t="s">
        <v>34</v>
      </c>
      <c r="C21" s="32">
        <v>0.9</v>
      </c>
      <c r="D21" s="9">
        <v>0.9</v>
      </c>
      <c r="E21" s="8">
        <v>0.9</v>
      </c>
      <c r="F21" s="32">
        <v>0.9</v>
      </c>
      <c r="G21" s="29"/>
      <c r="H21" s="31">
        <f>(F21-C21)/C21</f>
        <v>0</v>
      </c>
      <c r="J21" s="25">
        <v>10274.4</v>
      </c>
    </row>
    <row r="22" spans="1:10" x14ac:dyDescent="0.3">
      <c r="A22" s="29" t="s">
        <v>15</v>
      </c>
      <c r="B22" s="30" t="s">
        <v>33</v>
      </c>
      <c r="C22" s="32">
        <v>6.05</v>
      </c>
      <c r="D22" s="9">
        <v>6.05</v>
      </c>
      <c r="E22" s="8">
        <v>6.05</v>
      </c>
      <c r="F22" s="32">
        <v>6.05</v>
      </c>
      <c r="G22" s="29"/>
      <c r="H22" s="31">
        <f>(F22-C22)/C22</f>
        <v>0</v>
      </c>
      <c r="J22" s="25">
        <v>3932.5</v>
      </c>
    </row>
    <row r="23" spans="1:10" x14ac:dyDescent="0.3">
      <c r="A23" s="29" t="s">
        <v>26</v>
      </c>
      <c r="B23" s="30" t="s">
        <v>32</v>
      </c>
      <c r="C23" s="32">
        <v>2.6</v>
      </c>
      <c r="D23" s="9">
        <v>2.6</v>
      </c>
      <c r="E23" s="8">
        <v>2.6</v>
      </c>
      <c r="F23" s="32">
        <v>2.6</v>
      </c>
      <c r="G23" s="29"/>
      <c r="H23" s="31">
        <f>(F23-C23)/C23</f>
        <v>0</v>
      </c>
      <c r="J23" s="25"/>
    </row>
    <row r="24" spans="1:10" ht="15" thickBot="1" x14ac:dyDescent="0.35">
      <c r="A24" s="29" t="s">
        <v>24</v>
      </c>
      <c r="B24" s="30" t="s">
        <v>31</v>
      </c>
      <c r="C24" s="29"/>
      <c r="D24" s="23"/>
      <c r="E24" s="23"/>
      <c r="F24" s="29"/>
      <c r="G24" s="29"/>
      <c r="H24" s="29"/>
      <c r="J24" s="26"/>
    </row>
    <row r="25" spans="1:10" x14ac:dyDescent="0.3">
      <c r="A25" s="3"/>
      <c r="B25" s="27"/>
      <c r="J25" s="4">
        <f>SUM(J5:J24)</f>
        <v>48588.450000000004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zoomScaleNormal="100" workbookViewId="0">
      <selection sqref="A1:H1"/>
    </sheetView>
  </sheetViews>
  <sheetFormatPr defaultRowHeight="14.4" x14ac:dyDescent="0.3"/>
  <cols>
    <col min="1" max="1" width="25.44140625" style="24" bestFit="1" customWidth="1"/>
    <col min="2" max="2" width="7.109375" style="24" customWidth="1"/>
    <col min="3" max="3" width="13.33203125" style="24" customWidth="1"/>
    <col min="4" max="5" width="9" style="7" customWidth="1"/>
    <col min="6" max="6" width="13.33203125" style="24" bestFit="1" customWidth="1"/>
    <col min="7" max="7" width="8.88671875" style="24"/>
    <col min="8" max="8" width="11" style="24" bestFit="1" customWidth="1"/>
    <col min="9" max="9" width="8.88671875" style="24"/>
    <col min="10" max="10" width="16.33203125" style="24" bestFit="1" customWidth="1"/>
    <col min="11" max="11" width="8.88671875" style="24"/>
    <col min="12" max="12" width="10" style="24" bestFit="1" customWidth="1"/>
    <col min="13" max="16384" width="8.88671875" style="24"/>
  </cols>
  <sheetData>
    <row r="1" spans="1:12" x14ac:dyDescent="0.3">
      <c r="A1" s="53">
        <v>43032</v>
      </c>
      <c r="B1" s="53"/>
      <c r="C1" s="53"/>
      <c r="D1" s="53"/>
      <c r="E1" s="53"/>
      <c r="F1" s="53"/>
      <c r="G1" s="53"/>
      <c r="H1" s="53"/>
    </row>
    <row r="2" spans="1:12" x14ac:dyDescent="0.3">
      <c r="A2" s="2"/>
    </row>
    <row r="3" spans="1:12" x14ac:dyDescent="0.3">
      <c r="A3" s="1" t="s">
        <v>20</v>
      </c>
      <c r="B3" s="1" t="s">
        <v>52</v>
      </c>
      <c r="C3" s="1" t="s">
        <v>28</v>
      </c>
      <c r="D3" s="13" t="s">
        <v>30</v>
      </c>
      <c r="E3" s="12" t="s">
        <v>29</v>
      </c>
      <c r="F3" s="1" t="s">
        <v>27</v>
      </c>
      <c r="H3" s="1" t="s">
        <v>21</v>
      </c>
      <c r="J3" s="3" t="s">
        <v>23</v>
      </c>
    </row>
    <row r="4" spans="1:12" x14ac:dyDescent="0.3">
      <c r="A4" s="38" t="s">
        <v>17</v>
      </c>
      <c r="B4" s="40" t="s">
        <v>51</v>
      </c>
      <c r="C4" s="41">
        <v>1240.08</v>
      </c>
      <c r="D4" s="22"/>
      <c r="E4" s="21"/>
      <c r="F4" s="41">
        <v>1244.76</v>
      </c>
      <c r="G4" s="38"/>
      <c r="H4" s="37">
        <f>(F4-C4)/C4</f>
        <v>3.773950067737617E-3</v>
      </c>
      <c r="J4" s="25"/>
    </row>
    <row r="5" spans="1:12" x14ac:dyDescent="0.3">
      <c r="A5" s="29" t="s">
        <v>22</v>
      </c>
      <c r="B5" s="30" t="s">
        <v>50</v>
      </c>
      <c r="C5" s="32">
        <v>10</v>
      </c>
      <c r="D5" s="9">
        <v>10</v>
      </c>
      <c r="E5" s="8">
        <v>10</v>
      </c>
      <c r="F5" s="32">
        <v>10</v>
      </c>
      <c r="G5" s="29"/>
      <c r="H5" s="31">
        <f>(F5-C5)/C5</f>
        <v>0</v>
      </c>
      <c r="J5" s="25"/>
    </row>
    <row r="6" spans="1:12" x14ac:dyDescent="0.3">
      <c r="A6" s="29" t="s">
        <v>0</v>
      </c>
      <c r="B6" s="30" t="s">
        <v>49</v>
      </c>
      <c r="C6" s="32">
        <v>0.83</v>
      </c>
      <c r="D6" s="9">
        <v>0.83</v>
      </c>
      <c r="E6" s="8">
        <v>0.83</v>
      </c>
      <c r="F6" s="32">
        <v>0.83</v>
      </c>
      <c r="G6" s="29"/>
      <c r="H6" s="31">
        <f>(F6-C6)/C6</f>
        <v>0</v>
      </c>
      <c r="J6" s="25"/>
    </row>
    <row r="7" spans="1:12" x14ac:dyDescent="0.3">
      <c r="A7" s="29" t="s">
        <v>1</v>
      </c>
      <c r="B7" s="30" t="s">
        <v>48</v>
      </c>
      <c r="C7" s="32">
        <v>0.39</v>
      </c>
      <c r="D7" s="9">
        <v>0.39</v>
      </c>
      <c r="E7" s="8">
        <v>0.39</v>
      </c>
      <c r="F7" s="32">
        <v>0.39</v>
      </c>
      <c r="G7" s="29"/>
      <c r="H7" s="31">
        <f>(F7-C7)/C7</f>
        <v>0</v>
      </c>
      <c r="J7" s="25">
        <v>5326.62</v>
      </c>
    </row>
    <row r="8" spans="1:12" x14ac:dyDescent="0.3">
      <c r="A8" s="29" t="s">
        <v>2</v>
      </c>
      <c r="B8" s="30" t="s">
        <v>47</v>
      </c>
      <c r="C8" s="32">
        <v>0.53</v>
      </c>
      <c r="D8" s="9">
        <v>0.53</v>
      </c>
      <c r="E8" s="8">
        <v>0.53</v>
      </c>
      <c r="F8" s="32">
        <v>0.53</v>
      </c>
      <c r="G8" s="29"/>
      <c r="H8" s="31">
        <f>(F8-C8)/C8</f>
        <v>0</v>
      </c>
      <c r="J8" s="25"/>
    </row>
    <row r="9" spans="1:12" x14ac:dyDescent="0.3">
      <c r="A9" s="29" t="s">
        <v>3</v>
      </c>
      <c r="B9" s="30" t="s">
        <v>46</v>
      </c>
      <c r="C9" s="32">
        <v>1000</v>
      </c>
      <c r="D9" s="9">
        <v>1000</v>
      </c>
      <c r="E9" s="8">
        <v>1000</v>
      </c>
      <c r="F9" s="32">
        <v>1000</v>
      </c>
      <c r="G9" s="29"/>
      <c r="H9" s="31">
        <f>(F9-C9)/C9</f>
        <v>0</v>
      </c>
      <c r="J9" s="25"/>
    </row>
    <row r="10" spans="1:12" x14ac:dyDescent="0.3">
      <c r="A10" s="29" t="s">
        <v>4</v>
      </c>
      <c r="B10" s="30" t="s">
        <v>45</v>
      </c>
      <c r="C10" s="32">
        <v>98</v>
      </c>
      <c r="D10" s="9">
        <v>98</v>
      </c>
      <c r="E10" s="8">
        <v>98</v>
      </c>
      <c r="F10" s="32">
        <v>98</v>
      </c>
      <c r="G10" s="29"/>
      <c r="H10" s="31">
        <f>(F10-C10)/C10</f>
        <v>0</v>
      </c>
      <c r="J10" s="25"/>
    </row>
    <row r="11" spans="1:12" x14ac:dyDescent="0.3">
      <c r="A11" s="29" t="s">
        <v>5</v>
      </c>
      <c r="B11" s="30" t="s">
        <v>44</v>
      </c>
      <c r="C11" s="32">
        <v>1.1000000000000001</v>
      </c>
      <c r="D11" s="9">
        <v>1.1000000000000001</v>
      </c>
      <c r="E11" s="8">
        <v>1.1000000000000001</v>
      </c>
      <c r="F11" s="32">
        <v>1.1000000000000001</v>
      </c>
      <c r="G11" s="29"/>
      <c r="H11" s="31">
        <f>(F11-C11)/C11</f>
        <v>0</v>
      </c>
      <c r="J11" s="25"/>
      <c r="L11" s="27"/>
    </row>
    <row r="12" spans="1:12" x14ac:dyDescent="0.3">
      <c r="A12" s="29" t="s">
        <v>6</v>
      </c>
      <c r="B12" s="30" t="s">
        <v>43</v>
      </c>
      <c r="C12" s="32">
        <v>1</v>
      </c>
      <c r="D12" s="9">
        <v>1</v>
      </c>
      <c r="E12" s="8">
        <v>1</v>
      </c>
      <c r="F12" s="32">
        <v>1</v>
      </c>
      <c r="G12" s="29"/>
      <c r="H12" s="31">
        <f>(F12-C12)/C12</f>
        <v>0</v>
      </c>
      <c r="J12" s="25"/>
    </row>
    <row r="13" spans="1:12" x14ac:dyDescent="0.3">
      <c r="A13" s="38" t="s">
        <v>7</v>
      </c>
      <c r="B13" s="40" t="s">
        <v>42</v>
      </c>
      <c r="C13" s="39">
        <v>1.85</v>
      </c>
      <c r="D13" s="11">
        <v>1.86</v>
      </c>
      <c r="E13" s="10">
        <v>1.85</v>
      </c>
      <c r="F13" s="39">
        <v>1.86</v>
      </c>
      <c r="G13" s="38"/>
      <c r="H13" s="37">
        <f>(F13-C13)/C13</f>
        <v>5.40540540540541E-3</v>
      </c>
      <c r="J13" s="25">
        <v>32193.200000000001</v>
      </c>
    </row>
    <row r="14" spans="1:12" x14ac:dyDescent="0.3">
      <c r="A14" s="29" t="s">
        <v>8</v>
      </c>
      <c r="B14" s="30" t="s">
        <v>41</v>
      </c>
      <c r="C14" s="32">
        <v>2.6</v>
      </c>
      <c r="D14" s="9">
        <v>2.6</v>
      </c>
      <c r="E14" s="8">
        <v>2.6</v>
      </c>
      <c r="F14" s="32">
        <v>2.6</v>
      </c>
      <c r="G14" s="29"/>
      <c r="H14" s="31">
        <f>(F14-C14)/C14</f>
        <v>0</v>
      </c>
      <c r="J14" s="25">
        <v>1201.2</v>
      </c>
    </row>
    <row r="15" spans="1:12" x14ac:dyDescent="0.3">
      <c r="A15" s="29" t="s">
        <v>9</v>
      </c>
      <c r="B15" s="30" t="s">
        <v>40</v>
      </c>
      <c r="C15" s="32">
        <v>3.5</v>
      </c>
      <c r="D15" s="9">
        <v>3.5</v>
      </c>
      <c r="E15" s="8">
        <v>3.5</v>
      </c>
      <c r="F15" s="32">
        <v>3.5</v>
      </c>
      <c r="G15" s="29"/>
      <c r="H15" s="31">
        <f>(F15-C15)/C15</f>
        <v>0</v>
      </c>
      <c r="J15" s="25"/>
    </row>
    <row r="16" spans="1:12" x14ac:dyDescent="0.3">
      <c r="A16" s="29" t="s">
        <v>10</v>
      </c>
      <c r="B16" s="30" t="s">
        <v>39</v>
      </c>
      <c r="C16" s="32">
        <v>70.010000000000005</v>
      </c>
      <c r="D16" s="9">
        <v>70.010000000000005</v>
      </c>
      <c r="E16" s="8">
        <v>70.010000000000005</v>
      </c>
      <c r="F16" s="32">
        <v>70.010000000000005</v>
      </c>
      <c r="G16" s="29"/>
      <c r="H16" s="31">
        <f>(F16-C16)/C16</f>
        <v>0</v>
      </c>
      <c r="J16" s="25"/>
    </row>
    <row r="17" spans="1:10" x14ac:dyDescent="0.3">
      <c r="A17" s="29" t="s">
        <v>16</v>
      </c>
      <c r="B17" s="30" t="s">
        <v>38</v>
      </c>
      <c r="C17" s="32">
        <v>4.5</v>
      </c>
      <c r="D17" s="9">
        <v>4.5</v>
      </c>
      <c r="E17" s="8">
        <v>4.5</v>
      </c>
      <c r="F17" s="32">
        <v>4.5</v>
      </c>
      <c r="G17" s="29"/>
      <c r="H17" s="31">
        <f>(F17-C17)/C17</f>
        <v>0</v>
      </c>
      <c r="J17" s="25"/>
    </row>
    <row r="18" spans="1:10" x14ac:dyDescent="0.3">
      <c r="A18" s="38" t="s">
        <v>11</v>
      </c>
      <c r="B18" s="40" t="s">
        <v>37</v>
      </c>
      <c r="C18" s="39">
        <v>1.03</v>
      </c>
      <c r="D18" s="11">
        <v>1.05</v>
      </c>
      <c r="E18" s="10">
        <v>1.03</v>
      </c>
      <c r="F18" s="39">
        <v>1.05</v>
      </c>
      <c r="G18" s="38"/>
      <c r="H18" s="37">
        <f>(F18-C18)/C18</f>
        <v>1.9417475728155355E-2</v>
      </c>
      <c r="J18" s="25">
        <v>1050</v>
      </c>
    </row>
    <row r="19" spans="1:10" x14ac:dyDescent="0.3">
      <c r="A19" s="29" t="s">
        <v>12</v>
      </c>
      <c r="B19" s="30" t="s">
        <v>36</v>
      </c>
      <c r="C19" s="32">
        <v>0.69</v>
      </c>
      <c r="D19" s="9">
        <v>0.69</v>
      </c>
      <c r="E19" s="8">
        <v>0.69</v>
      </c>
      <c r="F19" s="32">
        <v>0.69</v>
      </c>
      <c r="G19" s="29"/>
      <c r="H19" s="31">
        <f>(F19-C19)/C19</f>
        <v>0</v>
      </c>
      <c r="J19" s="25"/>
    </row>
    <row r="20" spans="1:10" x14ac:dyDescent="0.3">
      <c r="A20" s="29" t="s">
        <v>13</v>
      </c>
      <c r="B20" s="30" t="s">
        <v>35</v>
      </c>
      <c r="C20" s="32">
        <v>2.62</v>
      </c>
      <c r="D20" s="9">
        <v>2.62</v>
      </c>
      <c r="E20" s="8">
        <v>2.62</v>
      </c>
      <c r="F20" s="32">
        <v>2.62</v>
      </c>
      <c r="G20" s="29"/>
      <c r="H20" s="31">
        <f>(F20-C20)/C20</f>
        <v>0</v>
      </c>
      <c r="J20" s="25"/>
    </row>
    <row r="21" spans="1:10" x14ac:dyDescent="0.3">
      <c r="A21" s="29" t="s">
        <v>14</v>
      </c>
      <c r="B21" s="30" t="s">
        <v>34</v>
      </c>
      <c r="C21" s="32">
        <v>0.9</v>
      </c>
      <c r="D21" s="9">
        <v>0.9</v>
      </c>
      <c r="E21" s="8">
        <v>0.9</v>
      </c>
      <c r="F21" s="32">
        <v>0.9</v>
      </c>
      <c r="G21" s="29"/>
      <c r="H21" s="31">
        <f>(F21-C21)/C21</f>
        <v>0</v>
      </c>
      <c r="J21" s="25"/>
    </row>
    <row r="22" spans="1:10" x14ac:dyDescent="0.3">
      <c r="A22" s="29" t="s">
        <v>15</v>
      </c>
      <c r="B22" s="30" t="s">
        <v>33</v>
      </c>
      <c r="C22" s="32">
        <v>6.05</v>
      </c>
      <c r="D22" s="9">
        <v>6.05</v>
      </c>
      <c r="E22" s="8">
        <v>6.05</v>
      </c>
      <c r="F22" s="32">
        <v>6.05</v>
      </c>
      <c r="G22" s="29"/>
      <c r="H22" s="31">
        <f>(F22-C22)/C22</f>
        <v>0</v>
      </c>
      <c r="J22" s="25">
        <v>3025</v>
      </c>
    </row>
    <row r="23" spans="1:10" x14ac:dyDescent="0.3">
      <c r="A23" s="29" t="s">
        <v>26</v>
      </c>
      <c r="B23" s="30" t="s">
        <v>32</v>
      </c>
      <c r="C23" s="32">
        <v>2.6</v>
      </c>
      <c r="D23" s="9">
        <v>2.6</v>
      </c>
      <c r="E23" s="8">
        <v>2.6</v>
      </c>
      <c r="F23" s="32">
        <v>2.6</v>
      </c>
      <c r="G23" s="29"/>
      <c r="H23" s="31">
        <f>(F23-C23)/C23</f>
        <v>0</v>
      </c>
      <c r="J23" s="25">
        <v>2002</v>
      </c>
    </row>
    <row r="24" spans="1:10" ht="15" thickBot="1" x14ac:dyDescent="0.35">
      <c r="A24" s="29" t="s">
        <v>24</v>
      </c>
      <c r="B24" s="30" t="s">
        <v>31</v>
      </c>
      <c r="C24" s="29"/>
      <c r="D24" s="23"/>
      <c r="E24" s="23"/>
      <c r="F24" s="29"/>
      <c r="G24" s="29"/>
      <c r="H24" s="29"/>
      <c r="J24" s="26"/>
    </row>
    <row r="25" spans="1:10" x14ac:dyDescent="0.3">
      <c r="A25" s="3"/>
      <c r="B25" s="27"/>
      <c r="J25" s="4">
        <f>SUM(J5:J24)</f>
        <v>44798.02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zoomScaleNormal="100" workbookViewId="0">
      <selection sqref="A1:H1"/>
    </sheetView>
  </sheetViews>
  <sheetFormatPr defaultRowHeight="14.4" x14ac:dyDescent="0.3"/>
  <cols>
    <col min="1" max="1" width="25.44140625" style="24" bestFit="1" customWidth="1"/>
    <col min="2" max="2" width="7.109375" style="24" customWidth="1"/>
    <col min="3" max="3" width="13.33203125" style="24" customWidth="1"/>
    <col min="4" max="5" width="9" style="7" customWidth="1"/>
    <col min="6" max="6" width="13.33203125" style="24" bestFit="1" customWidth="1"/>
    <col min="7" max="7" width="8.88671875" style="24"/>
    <col min="8" max="8" width="11" style="24" bestFit="1" customWidth="1"/>
    <col min="9" max="9" width="8.88671875" style="24"/>
    <col min="10" max="10" width="16.33203125" style="24" bestFit="1" customWidth="1"/>
    <col min="11" max="11" width="8.88671875" style="24"/>
    <col min="12" max="12" width="10" style="24" bestFit="1" customWidth="1"/>
    <col min="13" max="16384" width="8.88671875" style="24"/>
  </cols>
  <sheetData>
    <row r="1" spans="1:12" x14ac:dyDescent="0.3">
      <c r="A1" s="53">
        <v>43033</v>
      </c>
      <c r="B1" s="53"/>
      <c r="C1" s="53"/>
      <c r="D1" s="53"/>
      <c r="E1" s="53"/>
      <c r="F1" s="53"/>
      <c r="G1" s="53"/>
      <c r="H1" s="53"/>
    </row>
    <row r="2" spans="1:12" x14ac:dyDescent="0.3">
      <c r="A2" s="2"/>
    </row>
    <row r="3" spans="1:12" x14ac:dyDescent="0.3">
      <c r="A3" s="1" t="s">
        <v>20</v>
      </c>
      <c r="B3" s="1" t="s">
        <v>52</v>
      </c>
      <c r="C3" s="1" t="s">
        <v>28</v>
      </c>
      <c r="D3" s="13" t="s">
        <v>30</v>
      </c>
      <c r="E3" s="12" t="s">
        <v>29</v>
      </c>
      <c r="F3" s="1" t="s">
        <v>27</v>
      </c>
      <c r="H3" s="1" t="s">
        <v>21</v>
      </c>
      <c r="J3" s="3" t="s">
        <v>23</v>
      </c>
    </row>
    <row r="4" spans="1:12" x14ac:dyDescent="0.3">
      <c r="A4" s="38" t="s">
        <v>17</v>
      </c>
      <c r="B4" s="40" t="s">
        <v>51</v>
      </c>
      <c r="C4" s="41">
        <v>1244.76</v>
      </c>
      <c r="D4" s="22"/>
      <c r="E4" s="21"/>
      <c r="F4" s="41">
        <v>1245.8900000000001</v>
      </c>
      <c r="G4" s="38"/>
      <c r="H4" s="37">
        <f>(F4-C4)/C4</f>
        <v>9.0780552074304214E-4</v>
      </c>
      <c r="J4" s="25"/>
    </row>
    <row r="5" spans="1:12" x14ac:dyDescent="0.3">
      <c r="A5" s="29" t="s">
        <v>22</v>
      </c>
      <c r="B5" s="30" t="s">
        <v>50</v>
      </c>
      <c r="C5" s="32">
        <v>10</v>
      </c>
      <c r="D5" s="9">
        <v>10</v>
      </c>
      <c r="E5" s="8">
        <v>10</v>
      </c>
      <c r="F5" s="32">
        <v>10</v>
      </c>
      <c r="G5" s="29"/>
      <c r="H5" s="31">
        <f>(F5-C5)/C5</f>
        <v>0</v>
      </c>
      <c r="J5" s="25"/>
    </row>
    <row r="6" spans="1:12" x14ac:dyDescent="0.3">
      <c r="A6" s="29" t="s">
        <v>0</v>
      </c>
      <c r="B6" s="30" t="s">
        <v>49</v>
      </c>
      <c r="C6" s="32">
        <v>0.83</v>
      </c>
      <c r="D6" s="9">
        <v>0.83</v>
      </c>
      <c r="E6" s="8">
        <v>0.83</v>
      </c>
      <c r="F6" s="32">
        <v>0.83</v>
      </c>
      <c r="G6" s="29"/>
      <c r="H6" s="31">
        <f>(F6-C6)/C6</f>
        <v>0</v>
      </c>
      <c r="J6" s="25"/>
    </row>
    <row r="7" spans="1:12" x14ac:dyDescent="0.3">
      <c r="A7" s="29" t="s">
        <v>1</v>
      </c>
      <c r="B7" s="30" t="s">
        <v>48</v>
      </c>
      <c r="C7" s="32">
        <v>0.39</v>
      </c>
      <c r="D7" s="9">
        <v>0.39</v>
      </c>
      <c r="E7" s="8">
        <v>0.39</v>
      </c>
      <c r="F7" s="32">
        <v>0.39</v>
      </c>
      <c r="G7" s="29"/>
      <c r="H7" s="31">
        <f>(F7-C7)/C7</f>
        <v>0</v>
      </c>
      <c r="J7" s="25"/>
    </row>
    <row r="8" spans="1:12" x14ac:dyDescent="0.3">
      <c r="A8" s="29" t="s">
        <v>2</v>
      </c>
      <c r="B8" s="30" t="s">
        <v>47</v>
      </c>
      <c r="C8" s="32">
        <v>0.53</v>
      </c>
      <c r="D8" s="9">
        <v>0.53</v>
      </c>
      <c r="E8" s="8">
        <v>0.53</v>
      </c>
      <c r="F8" s="32">
        <v>0.53</v>
      </c>
      <c r="G8" s="29"/>
      <c r="H8" s="31">
        <f>(F8-C8)/C8</f>
        <v>0</v>
      </c>
      <c r="J8" s="25"/>
    </row>
    <row r="9" spans="1:12" x14ac:dyDescent="0.3">
      <c r="A9" s="29" t="s">
        <v>3</v>
      </c>
      <c r="B9" s="30" t="s">
        <v>46</v>
      </c>
      <c r="C9" s="32">
        <v>1000</v>
      </c>
      <c r="D9" s="9">
        <v>1000</v>
      </c>
      <c r="E9" s="8">
        <v>1000</v>
      </c>
      <c r="F9" s="32">
        <v>1000</v>
      </c>
      <c r="G9" s="29"/>
      <c r="H9" s="31">
        <f>(F9-C9)/C9</f>
        <v>0</v>
      </c>
      <c r="J9" s="25">
        <v>913000</v>
      </c>
    </row>
    <row r="10" spans="1:12" x14ac:dyDescent="0.3">
      <c r="A10" s="29" t="s">
        <v>4</v>
      </c>
      <c r="B10" s="30" t="s">
        <v>45</v>
      </c>
      <c r="C10" s="32">
        <v>98</v>
      </c>
      <c r="D10" s="9">
        <v>98</v>
      </c>
      <c r="E10" s="8">
        <v>98</v>
      </c>
      <c r="F10" s="32">
        <v>98</v>
      </c>
      <c r="G10" s="29"/>
      <c r="H10" s="31">
        <f>(F10-C10)/C10</f>
        <v>0</v>
      </c>
      <c r="J10" s="25"/>
    </row>
    <row r="11" spans="1:12" x14ac:dyDescent="0.3">
      <c r="A11" s="29" t="s">
        <v>5</v>
      </c>
      <c r="B11" s="30" t="s">
        <v>44</v>
      </c>
      <c r="C11" s="32">
        <v>1.1000000000000001</v>
      </c>
      <c r="D11" s="9">
        <v>1.1000000000000001</v>
      </c>
      <c r="E11" s="8">
        <v>1.1000000000000001</v>
      </c>
      <c r="F11" s="32">
        <v>1.1000000000000001</v>
      </c>
      <c r="G11" s="29"/>
      <c r="H11" s="31">
        <f>(F11-C11)/C11</f>
        <v>0</v>
      </c>
      <c r="J11" s="25"/>
      <c r="L11" s="27"/>
    </row>
    <row r="12" spans="1:12" x14ac:dyDescent="0.3">
      <c r="A12" s="29" t="s">
        <v>6</v>
      </c>
      <c r="B12" s="30" t="s">
        <v>43</v>
      </c>
      <c r="C12" s="32">
        <v>1</v>
      </c>
      <c r="D12" s="9">
        <v>1</v>
      </c>
      <c r="E12" s="8">
        <v>1</v>
      </c>
      <c r="F12" s="32">
        <v>1</v>
      </c>
      <c r="G12" s="29"/>
      <c r="H12" s="31">
        <f>(F12-C12)/C12</f>
        <v>0</v>
      </c>
      <c r="J12" s="25"/>
    </row>
    <row r="13" spans="1:12" x14ac:dyDescent="0.3">
      <c r="A13" s="38" t="s">
        <v>7</v>
      </c>
      <c r="B13" s="40" t="s">
        <v>42</v>
      </c>
      <c r="C13" s="39">
        <v>1.86</v>
      </c>
      <c r="D13" s="11">
        <v>1.89</v>
      </c>
      <c r="E13" s="10">
        <v>1.86</v>
      </c>
      <c r="F13" s="39">
        <v>1.87</v>
      </c>
      <c r="G13" s="38"/>
      <c r="H13" s="37">
        <f>(F13-C13)/C13</f>
        <v>5.3763440860215101E-3</v>
      </c>
      <c r="J13" s="25">
        <v>32026.559999999998</v>
      </c>
    </row>
    <row r="14" spans="1:12" x14ac:dyDescent="0.3">
      <c r="A14" s="29" t="s">
        <v>8</v>
      </c>
      <c r="B14" s="30" t="s">
        <v>41</v>
      </c>
      <c r="C14" s="32">
        <v>2.6</v>
      </c>
      <c r="D14" s="9">
        <v>2.6</v>
      </c>
      <c r="E14" s="8">
        <v>2.6</v>
      </c>
      <c r="F14" s="32">
        <v>2.6</v>
      </c>
      <c r="G14" s="29"/>
      <c r="H14" s="31">
        <f>(F14-C14)/C14</f>
        <v>0</v>
      </c>
      <c r="J14" s="25"/>
    </row>
    <row r="15" spans="1:12" x14ac:dyDescent="0.3">
      <c r="A15" s="29" t="s">
        <v>9</v>
      </c>
      <c r="B15" s="30" t="s">
        <v>40</v>
      </c>
      <c r="C15" s="32">
        <v>3.5</v>
      </c>
      <c r="D15" s="9">
        <v>3.5</v>
      </c>
      <c r="E15" s="8">
        <v>3.5</v>
      </c>
      <c r="F15" s="32">
        <v>3.5</v>
      </c>
      <c r="G15" s="29"/>
      <c r="H15" s="31">
        <f>(F15-C15)/C15</f>
        <v>0</v>
      </c>
      <c r="J15" s="25"/>
    </row>
    <row r="16" spans="1:12" x14ac:dyDescent="0.3">
      <c r="A16" s="34" t="s">
        <v>10</v>
      </c>
      <c r="B16" s="36" t="s">
        <v>39</v>
      </c>
      <c r="C16" s="35">
        <v>70.010000000000005</v>
      </c>
      <c r="D16" s="15">
        <v>70.010000000000005</v>
      </c>
      <c r="E16" s="14">
        <v>70</v>
      </c>
      <c r="F16" s="35">
        <v>70</v>
      </c>
      <c r="G16" s="34"/>
      <c r="H16" s="33">
        <f>(F16-C16)/C16</f>
        <v>-1.4283673760898607E-4</v>
      </c>
      <c r="J16" s="25">
        <v>20440</v>
      </c>
    </row>
    <row r="17" spans="1:10" x14ac:dyDescent="0.3">
      <c r="A17" s="29" t="s">
        <v>16</v>
      </c>
      <c r="B17" s="30" t="s">
        <v>38</v>
      </c>
      <c r="C17" s="32">
        <v>4.5</v>
      </c>
      <c r="D17" s="9">
        <v>4.5</v>
      </c>
      <c r="E17" s="8">
        <v>4.5</v>
      </c>
      <c r="F17" s="32">
        <v>4.5</v>
      </c>
      <c r="G17" s="29"/>
      <c r="H17" s="31">
        <f>(F17-C17)/C17</f>
        <v>0</v>
      </c>
      <c r="J17" s="25"/>
    </row>
    <row r="18" spans="1:10" x14ac:dyDescent="0.3">
      <c r="A18" s="29" t="s">
        <v>11</v>
      </c>
      <c r="B18" s="30" t="s">
        <v>37</v>
      </c>
      <c r="C18" s="32">
        <v>1.05</v>
      </c>
      <c r="D18" s="9">
        <v>1.05</v>
      </c>
      <c r="E18" s="8">
        <v>1.05</v>
      </c>
      <c r="F18" s="32">
        <v>1.05</v>
      </c>
      <c r="G18" s="29"/>
      <c r="H18" s="31">
        <f>(F18-C18)/C18</f>
        <v>0</v>
      </c>
      <c r="J18" s="25"/>
    </row>
    <row r="19" spans="1:10" x14ac:dyDescent="0.3">
      <c r="A19" s="29" t="s">
        <v>12</v>
      </c>
      <c r="B19" s="30" t="s">
        <v>36</v>
      </c>
      <c r="C19" s="32">
        <v>0.69</v>
      </c>
      <c r="D19" s="9">
        <v>0.69</v>
      </c>
      <c r="E19" s="8">
        <v>0.69</v>
      </c>
      <c r="F19" s="32">
        <v>0.69</v>
      </c>
      <c r="G19" s="29"/>
      <c r="H19" s="31">
        <f>(F19-C19)/C19</f>
        <v>0</v>
      </c>
      <c r="J19" s="25"/>
    </row>
    <row r="20" spans="1:10" x14ac:dyDescent="0.3">
      <c r="A20" s="29" t="s">
        <v>13</v>
      </c>
      <c r="B20" s="30" t="s">
        <v>35</v>
      </c>
      <c r="C20" s="32">
        <v>2.62</v>
      </c>
      <c r="D20" s="9">
        <v>2.62</v>
      </c>
      <c r="E20" s="8">
        <v>2.62</v>
      </c>
      <c r="F20" s="32">
        <v>2.62</v>
      </c>
      <c r="G20" s="29"/>
      <c r="H20" s="31">
        <f>(F20-C20)/C20</f>
        <v>0</v>
      </c>
      <c r="J20" s="25"/>
    </row>
    <row r="21" spans="1:10" x14ac:dyDescent="0.3">
      <c r="A21" s="29" t="s">
        <v>14</v>
      </c>
      <c r="B21" s="30" t="s">
        <v>34</v>
      </c>
      <c r="C21" s="32">
        <v>0.9</v>
      </c>
      <c r="D21" s="9">
        <v>0.9</v>
      </c>
      <c r="E21" s="8">
        <v>0.9</v>
      </c>
      <c r="F21" s="32">
        <v>0.9</v>
      </c>
      <c r="G21" s="29"/>
      <c r="H21" s="31">
        <f>(F21-C21)/C21</f>
        <v>0</v>
      </c>
      <c r="J21" s="25">
        <v>1350</v>
      </c>
    </row>
    <row r="22" spans="1:10" x14ac:dyDescent="0.3">
      <c r="A22" s="29" t="s">
        <v>15</v>
      </c>
      <c r="B22" s="30" t="s">
        <v>33</v>
      </c>
      <c r="C22" s="32">
        <v>6.05</v>
      </c>
      <c r="D22" s="9">
        <v>6.05</v>
      </c>
      <c r="E22" s="8">
        <v>6.05</v>
      </c>
      <c r="F22" s="32">
        <v>6.05</v>
      </c>
      <c r="G22" s="29"/>
      <c r="H22" s="31">
        <f>(F22-C22)/C22</f>
        <v>0</v>
      </c>
      <c r="J22" s="25"/>
    </row>
    <row r="23" spans="1:10" x14ac:dyDescent="0.3">
      <c r="A23" s="29" t="s">
        <v>26</v>
      </c>
      <c r="B23" s="30" t="s">
        <v>32</v>
      </c>
      <c r="C23" s="32">
        <v>2.6</v>
      </c>
      <c r="D23" s="9">
        <v>2.6</v>
      </c>
      <c r="E23" s="8">
        <v>2.6</v>
      </c>
      <c r="F23" s="32">
        <v>2.6</v>
      </c>
      <c r="G23" s="29"/>
      <c r="H23" s="31">
        <f>(F23-C23)/C23</f>
        <v>0</v>
      </c>
      <c r="J23" s="25">
        <v>11000.6</v>
      </c>
    </row>
    <row r="24" spans="1:10" ht="15" thickBot="1" x14ac:dyDescent="0.35">
      <c r="A24" s="29" t="s">
        <v>24</v>
      </c>
      <c r="B24" s="30" t="s">
        <v>31</v>
      </c>
      <c r="C24" s="29"/>
      <c r="D24" s="23"/>
      <c r="E24" s="23"/>
      <c r="F24" s="29"/>
      <c r="G24" s="29"/>
      <c r="H24" s="29"/>
      <c r="J24" s="26"/>
    </row>
    <row r="25" spans="1:10" x14ac:dyDescent="0.3">
      <c r="A25" s="3"/>
      <c r="B25" s="27"/>
      <c r="J25" s="4">
        <f>SUM(J5:J24)</f>
        <v>977817.16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zoomScaleNormal="100" workbookViewId="0">
      <selection sqref="A1:H1"/>
    </sheetView>
  </sheetViews>
  <sheetFormatPr defaultRowHeight="14.4" x14ac:dyDescent="0.3"/>
  <cols>
    <col min="1" max="1" width="25.44140625" style="24" bestFit="1" customWidth="1"/>
    <col min="2" max="2" width="7.109375" style="24" customWidth="1"/>
    <col min="3" max="3" width="13.33203125" style="24" customWidth="1"/>
    <col min="4" max="5" width="9" style="7" customWidth="1"/>
    <col min="6" max="6" width="13.33203125" style="24" bestFit="1" customWidth="1"/>
    <col min="7" max="7" width="8.88671875" style="24"/>
    <col min="8" max="8" width="11" style="24" bestFit="1" customWidth="1"/>
    <col min="9" max="9" width="8.88671875" style="24"/>
    <col min="10" max="10" width="16.33203125" style="24" bestFit="1" customWidth="1"/>
    <col min="11" max="11" width="8.88671875" style="24"/>
    <col min="12" max="12" width="10" style="24" bestFit="1" customWidth="1"/>
    <col min="13" max="16384" width="8.88671875" style="24"/>
  </cols>
  <sheetData>
    <row r="1" spans="1:12" x14ac:dyDescent="0.3">
      <c r="A1" s="53">
        <v>43034</v>
      </c>
      <c r="B1" s="53"/>
      <c r="C1" s="53"/>
      <c r="D1" s="53"/>
      <c r="E1" s="53"/>
      <c r="F1" s="53"/>
      <c r="G1" s="53"/>
      <c r="H1" s="53"/>
    </row>
    <row r="2" spans="1:12" x14ac:dyDescent="0.3">
      <c r="A2" s="2"/>
    </row>
    <row r="3" spans="1:12" x14ac:dyDescent="0.3">
      <c r="A3" s="1" t="s">
        <v>20</v>
      </c>
      <c r="B3" s="1" t="s">
        <v>52</v>
      </c>
      <c r="C3" s="1" t="s">
        <v>28</v>
      </c>
      <c r="D3" s="13" t="s">
        <v>30</v>
      </c>
      <c r="E3" s="12" t="s">
        <v>29</v>
      </c>
      <c r="F3" s="1" t="s">
        <v>27</v>
      </c>
      <c r="H3" s="1" t="s">
        <v>21</v>
      </c>
      <c r="J3" s="3" t="s">
        <v>23</v>
      </c>
    </row>
    <row r="4" spans="1:12" x14ac:dyDescent="0.3">
      <c r="A4" s="29" t="s">
        <v>17</v>
      </c>
      <c r="B4" s="30" t="s">
        <v>51</v>
      </c>
      <c r="C4" s="54">
        <v>1245.8900000000001</v>
      </c>
      <c r="D4" s="55"/>
      <c r="E4" s="23"/>
      <c r="F4" s="54">
        <v>1245.8900000000001</v>
      </c>
      <c r="G4" s="29"/>
      <c r="H4" s="31">
        <f>(F4-C4)/C4</f>
        <v>0</v>
      </c>
      <c r="J4" s="25"/>
    </row>
    <row r="5" spans="1:12" x14ac:dyDescent="0.3">
      <c r="A5" s="29" t="s">
        <v>22</v>
      </c>
      <c r="B5" s="30" t="s">
        <v>50</v>
      </c>
      <c r="C5" s="32">
        <v>10</v>
      </c>
      <c r="D5" s="9">
        <v>10</v>
      </c>
      <c r="E5" s="8">
        <v>10</v>
      </c>
      <c r="F5" s="32">
        <v>10</v>
      </c>
      <c r="G5" s="29"/>
      <c r="H5" s="31">
        <f>(F5-C5)/C5</f>
        <v>0</v>
      </c>
      <c r="J5" s="25"/>
    </row>
    <row r="6" spans="1:12" x14ac:dyDescent="0.3">
      <c r="A6" s="29" t="s">
        <v>0</v>
      </c>
      <c r="B6" s="30" t="s">
        <v>49</v>
      </c>
      <c r="C6" s="32">
        <v>0.83</v>
      </c>
      <c r="D6" s="9">
        <v>0.83</v>
      </c>
      <c r="E6" s="8">
        <v>0.83</v>
      </c>
      <c r="F6" s="32">
        <v>0.83</v>
      </c>
      <c r="G6" s="29"/>
      <c r="H6" s="31">
        <f>(F6-C6)/C6</f>
        <v>0</v>
      </c>
      <c r="J6" s="25"/>
    </row>
    <row r="7" spans="1:12" x14ac:dyDescent="0.3">
      <c r="A7" s="29" t="s">
        <v>1</v>
      </c>
      <c r="B7" s="30" t="s">
        <v>48</v>
      </c>
      <c r="C7" s="32">
        <v>0.39</v>
      </c>
      <c r="D7" s="9">
        <v>0.39</v>
      </c>
      <c r="E7" s="8">
        <v>0.39</v>
      </c>
      <c r="F7" s="32">
        <v>0.39</v>
      </c>
      <c r="G7" s="29"/>
      <c r="H7" s="31">
        <f>(F7-C7)/C7</f>
        <v>0</v>
      </c>
      <c r="J7" s="25"/>
    </row>
    <row r="8" spans="1:12" x14ac:dyDescent="0.3">
      <c r="A8" s="29" t="s">
        <v>2</v>
      </c>
      <c r="B8" s="30" t="s">
        <v>47</v>
      </c>
      <c r="C8" s="32">
        <v>0.53</v>
      </c>
      <c r="D8" s="9">
        <v>0.53</v>
      </c>
      <c r="E8" s="8">
        <v>0.53</v>
      </c>
      <c r="F8" s="32">
        <v>0.53</v>
      </c>
      <c r="G8" s="29"/>
      <c r="H8" s="31">
        <f>(F8-C8)/C8</f>
        <v>0</v>
      </c>
      <c r="J8" s="25"/>
    </row>
    <row r="9" spans="1:12" x14ac:dyDescent="0.3">
      <c r="A9" s="29" t="s">
        <v>3</v>
      </c>
      <c r="B9" s="30" t="s">
        <v>46</v>
      </c>
      <c r="C9" s="32">
        <v>1000</v>
      </c>
      <c r="D9" s="9">
        <v>1000</v>
      </c>
      <c r="E9" s="8">
        <v>1000</v>
      </c>
      <c r="F9" s="32">
        <v>1000</v>
      </c>
      <c r="G9" s="29"/>
      <c r="H9" s="31">
        <f>(F9-C9)/C9</f>
        <v>0</v>
      </c>
      <c r="J9" s="25">
        <v>7000</v>
      </c>
    </row>
    <row r="10" spans="1:12" x14ac:dyDescent="0.3">
      <c r="A10" s="29" t="s">
        <v>4</v>
      </c>
      <c r="B10" s="30" t="s">
        <v>45</v>
      </c>
      <c r="C10" s="32">
        <v>98</v>
      </c>
      <c r="D10" s="9">
        <v>98</v>
      </c>
      <c r="E10" s="8">
        <v>98</v>
      </c>
      <c r="F10" s="32">
        <v>98</v>
      </c>
      <c r="G10" s="29"/>
      <c r="H10" s="31">
        <f>(F10-C10)/C10</f>
        <v>0</v>
      </c>
      <c r="J10" s="25">
        <v>3430</v>
      </c>
    </row>
    <row r="11" spans="1:12" x14ac:dyDescent="0.3">
      <c r="A11" s="29" t="s">
        <v>5</v>
      </c>
      <c r="B11" s="30" t="s">
        <v>44</v>
      </c>
      <c r="C11" s="32">
        <v>1.1000000000000001</v>
      </c>
      <c r="D11" s="9">
        <v>1.1000000000000001</v>
      </c>
      <c r="E11" s="8">
        <v>1.1000000000000001</v>
      </c>
      <c r="F11" s="32">
        <v>1.1000000000000001</v>
      </c>
      <c r="G11" s="29"/>
      <c r="H11" s="31">
        <f>(F11-C11)/C11</f>
        <v>0</v>
      </c>
      <c r="J11" s="25"/>
      <c r="L11" s="27"/>
    </row>
    <row r="12" spans="1:12" x14ac:dyDescent="0.3">
      <c r="A12" s="29" t="s">
        <v>6</v>
      </c>
      <c r="B12" s="30" t="s">
        <v>43</v>
      </c>
      <c r="C12" s="32">
        <v>1</v>
      </c>
      <c r="D12" s="9">
        <v>1</v>
      </c>
      <c r="E12" s="8">
        <v>1</v>
      </c>
      <c r="F12" s="32">
        <v>1</v>
      </c>
      <c r="G12" s="29"/>
      <c r="H12" s="31">
        <f>(F12-C12)/C12</f>
        <v>0</v>
      </c>
      <c r="J12" s="25"/>
    </row>
    <row r="13" spans="1:12" x14ac:dyDescent="0.3">
      <c r="A13" s="29" t="s">
        <v>7</v>
      </c>
      <c r="B13" s="30" t="s">
        <v>42</v>
      </c>
      <c r="C13" s="32">
        <v>1.87</v>
      </c>
      <c r="D13" s="9">
        <v>1.9</v>
      </c>
      <c r="E13" s="8">
        <v>1.85</v>
      </c>
      <c r="F13" s="32">
        <v>1.87</v>
      </c>
      <c r="G13" s="29"/>
      <c r="H13" s="31">
        <f>(F13-C13)/C13</f>
        <v>0</v>
      </c>
      <c r="J13" s="25">
        <v>94368.78</v>
      </c>
    </row>
    <row r="14" spans="1:12" x14ac:dyDescent="0.3">
      <c r="A14" s="29" t="s">
        <v>8</v>
      </c>
      <c r="B14" s="30" t="s">
        <v>41</v>
      </c>
      <c r="C14" s="32">
        <v>2.6</v>
      </c>
      <c r="D14" s="9">
        <v>2.6</v>
      </c>
      <c r="E14" s="8">
        <v>2.6</v>
      </c>
      <c r="F14" s="32">
        <v>2.6</v>
      </c>
      <c r="G14" s="29"/>
      <c r="H14" s="31">
        <f>(F14-C14)/C14</f>
        <v>0</v>
      </c>
      <c r="J14" s="25"/>
    </row>
    <row r="15" spans="1:12" x14ac:dyDescent="0.3">
      <c r="A15" s="29" t="s">
        <v>9</v>
      </c>
      <c r="B15" s="30" t="s">
        <v>40</v>
      </c>
      <c r="C15" s="32">
        <v>3.5</v>
      </c>
      <c r="D15" s="9">
        <v>3.5</v>
      </c>
      <c r="E15" s="8">
        <v>3.5</v>
      </c>
      <c r="F15" s="32">
        <v>3.5</v>
      </c>
      <c r="G15" s="29"/>
      <c r="H15" s="31">
        <f>(F15-C15)/C15</f>
        <v>0</v>
      </c>
      <c r="J15" s="25"/>
    </row>
    <row r="16" spans="1:12" x14ac:dyDescent="0.3">
      <c r="A16" s="29" t="s">
        <v>10</v>
      </c>
      <c r="B16" s="30" t="s">
        <v>39</v>
      </c>
      <c r="C16" s="32">
        <v>70</v>
      </c>
      <c r="D16" s="9">
        <v>70</v>
      </c>
      <c r="E16" s="8">
        <v>70</v>
      </c>
      <c r="F16" s="32">
        <v>70</v>
      </c>
      <c r="G16" s="29"/>
      <c r="H16" s="31">
        <f>(F16-C16)/C16</f>
        <v>0</v>
      </c>
      <c r="J16" s="25"/>
    </row>
    <row r="17" spans="1:10" x14ac:dyDescent="0.3">
      <c r="A17" s="29" t="s">
        <v>16</v>
      </c>
      <c r="B17" s="30" t="s">
        <v>38</v>
      </c>
      <c r="C17" s="32">
        <v>4.5</v>
      </c>
      <c r="D17" s="9">
        <v>4.5</v>
      </c>
      <c r="E17" s="8">
        <v>4.5</v>
      </c>
      <c r="F17" s="32">
        <v>4.5</v>
      </c>
      <c r="G17" s="29"/>
      <c r="H17" s="31">
        <f>(F17-C17)/C17</f>
        <v>0</v>
      </c>
      <c r="J17" s="25"/>
    </row>
    <row r="18" spans="1:10" x14ac:dyDescent="0.3">
      <c r="A18" s="29" t="s">
        <v>11</v>
      </c>
      <c r="B18" s="30" t="s">
        <v>37</v>
      </c>
      <c r="C18" s="32">
        <v>1.05</v>
      </c>
      <c r="D18" s="9">
        <v>1.05</v>
      </c>
      <c r="E18" s="8">
        <v>1.05</v>
      </c>
      <c r="F18" s="32">
        <v>1.05</v>
      </c>
      <c r="G18" s="29"/>
      <c r="H18" s="31">
        <f>(F18-C18)/C18</f>
        <v>0</v>
      </c>
      <c r="J18" s="25"/>
    </row>
    <row r="19" spans="1:10" x14ac:dyDescent="0.3">
      <c r="A19" s="29" t="s">
        <v>12</v>
      </c>
      <c r="B19" s="30" t="s">
        <v>36</v>
      </c>
      <c r="C19" s="32">
        <v>0.69</v>
      </c>
      <c r="D19" s="9">
        <v>0.69</v>
      </c>
      <c r="E19" s="8">
        <v>0.69</v>
      </c>
      <c r="F19" s="32">
        <v>0.69</v>
      </c>
      <c r="G19" s="29"/>
      <c r="H19" s="31">
        <f>(F19-C19)/C19</f>
        <v>0</v>
      </c>
      <c r="J19" s="25"/>
    </row>
    <row r="20" spans="1:10" x14ac:dyDescent="0.3">
      <c r="A20" s="29" t="s">
        <v>13</v>
      </c>
      <c r="B20" s="30" t="s">
        <v>35</v>
      </c>
      <c r="C20" s="32">
        <v>2.62</v>
      </c>
      <c r="D20" s="9">
        <v>2.62</v>
      </c>
      <c r="E20" s="8">
        <v>2.62</v>
      </c>
      <c r="F20" s="32">
        <v>2.62</v>
      </c>
      <c r="G20" s="29"/>
      <c r="H20" s="31">
        <f>(F20-C20)/C20</f>
        <v>0</v>
      </c>
      <c r="J20" s="25"/>
    </row>
    <row r="21" spans="1:10" x14ac:dyDescent="0.3">
      <c r="A21" s="29" t="s">
        <v>14</v>
      </c>
      <c r="B21" s="30" t="s">
        <v>34</v>
      </c>
      <c r="C21" s="32">
        <v>0.9</v>
      </c>
      <c r="D21" s="9">
        <v>0.9</v>
      </c>
      <c r="E21" s="8">
        <v>0.9</v>
      </c>
      <c r="F21" s="32">
        <v>0.9</v>
      </c>
      <c r="G21" s="29"/>
      <c r="H21" s="31">
        <f>(F21-C21)/C21</f>
        <v>0</v>
      </c>
      <c r="J21" s="25"/>
    </row>
    <row r="22" spans="1:10" x14ac:dyDescent="0.3">
      <c r="A22" s="29" t="s">
        <v>15</v>
      </c>
      <c r="B22" s="30" t="s">
        <v>33</v>
      </c>
      <c r="C22" s="32">
        <v>6.05</v>
      </c>
      <c r="D22" s="9">
        <v>6.05</v>
      </c>
      <c r="E22" s="8">
        <v>6.05</v>
      </c>
      <c r="F22" s="32">
        <v>6.05</v>
      </c>
      <c r="G22" s="29"/>
      <c r="H22" s="31">
        <f>(F22-C22)/C22</f>
        <v>0</v>
      </c>
      <c r="J22" s="25"/>
    </row>
    <row r="23" spans="1:10" x14ac:dyDescent="0.3">
      <c r="A23" s="29" t="s">
        <v>26</v>
      </c>
      <c r="B23" s="30" t="s">
        <v>32</v>
      </c>
      <c r="C23" s="32">
        <v>2.6</v>
      </c>
      <c r="D23" s="9">
        <v>2.6</v>
      </c>
      <c r="E23" s="8">
        <v>2.6</v>
      </c>
      <c r="F23" s="32">
        <v>2.6</v>
      </c>
      <c r="G23" s="29"/>
      <c r="H23" s="31">
        <f>(F23-C23)/C23</f>
        <v>0</v>
      </c>
      <c r="J23" s="25"/>
    </row>
    <row r="24" spans="1:10" ht="15" thickBot="1" x14ac:dyDescent="0.35">
      <c r="A24" s="29" t="s">
        <v>24</v>
      </c>
      <c r="B24" s="30" t="s">
        <v>31</v>
      </c>
      <c r="C24" s="29"/>
      <c r="D24" s="23"/>
      <c r="E24" s="23"/>
      <c r="F24" s="29"/>
      <c r="G24" s="29"/>
      <c r="H24" s="29"/>
      <c r="J24" s="26"/>
    </row>
    <row r="25" spans="1:10" x14ac:dyDescent="0.3">
      <c r="A25" s="3"/>
      <c r="B25" s="27"/>
      <c r="J25" s="4">
        <f>SUM(J5:J24)</f>
        <v>104798.78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zoomScaleNormal="100" workbookViewId="0">
      <selection activeCell="F4" sqref="F4:F23"/>
    </sheetView>
  </sheetViews>
  <sheetFormatPr defaultRowHeight="14.4" x14ac:dyDescent="0.3"/>
  <cols>
    <col min="1" max="1" width="25.44140625" style="24" bestFit="1" customWidth="1"/>
    <col min="2" max="2" width="7.109375" style="24" customWidth="1"/>
    <col min="3" max="3" width="13.33203125" style="24" customWidth="1"/>
    <col min="4" max="5" width="9" style="7" customWidth="1"/>
    <col min="6" max="6" width="13.33203125" style="24" bestFit="1" customWidth="1"/>
    <col min="7" max="7" width="8.88671875" style="24"/>
    <col min="8" max="8" width="11" style="24" bestFit="1" customWidth="1"/>
    <col min="9" max="9" width="8.88671875" style="24"/>
    <col min="10" max="10" width="16.33203125" style="24" bestFit="1" customWidth="1"/>
    <col min="11" max="11" width="8.88671875" style="24"/>
    <col min="12" max="12" width="10" style="24" bestFit="1" customWidth="1"/>
    <col min="13" max="16384" width="8.88671875" style="24"/>
  </cols>
  <sheetData>
    <row r="1" spans="1:12" x14ac:dyDescent="0.3">
      <c r="A1" s="53">
        <v>43035</v>
      </c>
      <c r="B1" s="53"/>
      <c r="C1" s="53"/>
      <c r="D1" s="53"/>
      <c r="E1" s="53"/>
      <c r="F1" s="53"/>
      <c r="G1" s="53"/>
      <c r="H1" s="53"/>
    </row>
    <row r="2" spans="1:12" x14ac:dyDescent="0.3">
      <c r="A2" s="2"/>
    </row>
    <row r="3" spans="1:12" x14ac:dyDescent="0.3">
      <c r="A3" s="1" t="s">
        <v>20</v>
      </c>
      <c r="B3" s="1" t="s">
        <v>52</v>
      </c>
      <c r="C3" s="1" t="s">
        <v>28</v>
      </c>
      <c r="D3" s="13" t="s">
        <v>30</v>
      </c>
      <c r="E3" s="12" t="s">
        <v>29</v>
      </c>
      <c r="F3" s="1" t="s">
        <v>27</v>
      </c>
      <c r="H3" s="1" t="s">
        <v>21</v>
      </c>
      <c r="J3" s="3" t="s">
        <v>23</v>
      </c>
    </row>
    <row r="4" spans="1:12" x14ac:dyDescent="0.3">
      <c r="A4" s="38" t="s">
        <v>17</v>
      </c>
      <c r="B4" s="40" t="s">
        <v>51</v>
      </c>
      <c r="C4" s="41">
        <v>1245.8900000000001</v>
      </c>
      <c r="D4" s="22"/>
      <c r="E4" s="21"/>
      <c r="F4" s="41">
        <v>1248.23</v>
      </c>
      <c r="G4" s="38"/>
      <c r="H4" s="37">
        <f>(F4-C4)/C4</f>
        <v>1.8781754408494474E-3</v>
      </c>
      <c r="J4" s="25"/>
    </row>
    <row r="5" spans="1:12" x14ac:dyDescent="0.3">
      <c r="A5" s="29" t="s">
        <v>22</v>
      </c>
      <c r="B5" s="30" t="s">
        <v>50</v>
      </c>
      <c r="C5" s="32">
        <v>10</v>
      </c>
      <c r="D5" s="9">
        <v>10</v>
      </c>
      <c r="E5" s="8">
        <v>10</v>
      </c>
      <c r="F5" s="32">
        <v>10</v>
      </c>
      <c r="G5" s="29"/>
      <c r="H5" s="31">
        <f>(F5-C5)/C5</f>
        <v>0</v>
      </c>
      <c r="J5" s="25"/>
    </row>
    <row r="6" spans="1:12" x14ac:dyDescent="0.3">
      <c r="A6" s="29" t="s">
        <v>0</v>
      </c>
      <c r="B6" s="30" t="s">
        <v>49</v>
      </c>
      <c r="C6" s="32">
        <v>0.83</v>
      </c>
      <c r="D6" s="9">
        <v>0.83</v>
      </c>
      <c r="E6" s="8">
        <v>0.83</v>
      </c>
      <c r="F6" s="32">
        <v>0.83</v>
      </c>
      <c r="G6" s="29"/>
      <c r="H6" s="31">
        <f>(F6-C6)/C6</f>
        <v>0</v>
      </c>
      <c r="J6" s="25"/>
    </row>
    <row r="7" spans="1:12" x14ac:dyDescent="0.3">
      <c r="A7" s="29" t="s">
        <v>1</v>
      </c>
      <c r="B7" s="30" t="s">
        <v>48</v>
      </c>
      <c r="C7" s="32">
        <v>0.39</v>
      </c>
      <c r="D7" s="9">
        <v>0.39</v>
      </c>
      <c r="E7" s="8">
        <v>0.39</v>
      </c>
      <c r="F7" s="32">
        <v>0.39</v>
      </c>
      <c r="G7" s="29"/>
      <c r="H7" s="31">
        <f>(F7-C7)/C7</f>
        <v>0</v>
      </c>
      <c r="J7" s="25"/>
    </row>
    <row r="8" spans="1:12" x14ac:dyDescent="0.3">
      <c r="A8" s="29" t="s">
        <v>2</v>
      </c>
      <c r="B8" s="30" t="s">
        <v>47</v>
      </c>
      <c r="C8" s="32">
        <v>0.53</v>
      </c>
      <c r="D8" s="9">
        <v>0.53</v>
      </c>
      <c r="E8" s="8">
        <v>0.53</v>
      </c>
      <c r="F8" s="32">
        <v>0.53</v>
      </c>
      <c r="G8" s="29"/>
      <c r="H8" s="31">
        <f>(F8-C8)/C8</f>
        <v>0</v>
      </c>
      <c r="J8" s="25"/>
    </row>
    <row r="9" spans="1:12" x14ac:dyDescent="0.3">
      <c r="A9" s="29" t="s">
        <v>3</v>
      </c>
      <c r="B9" s="30" t="s">
        <v>46</v>
      </c>
      <c r="C9" s="32">
        <v>1000</v>
      </c>
      <c r="D9" s="9">
        <v>1000</v>
      </c>
      <c r="E9" s="8">
        <v>1000</v>
      </c>
      <c r="F9" s="32">
        <v>1000</v>
      </c>
      <c r="G9" s="29"/>
      <c r="H9" s="31">
        <f>(F9-C9)/C9</f>
        <v>0</v>
      </c>
      <c r="J9" s="25">
        <v>30000</v>
      </c>
    </row>
    <row r="10" spans="1:12" x14ac:dyDescent="0.3">
      <c r="A10" s="29" t="s">
        <v>4</v>
      </c>
      <c r="B10" s="30" t="s">
        <v>45</v>
      </c>
      <c r="C10" s="32">
        <v>98</v>
      </c>
      <c r="D10" s="9">
        <v>98</v>
      </c>
      <c r="E10" s="8">
        <v>98</v>
      </c>
      <c r="F10" s="32">
        <v>98</v>
      </c>
      <c r="G10" s="29"/>
      <c r="H10" s="31">
        <f>(F10-C10)/C10</f>
        <v>0</v>
      </c>
      <c r="J10" s="25"/>
    </row>
    <row r="11" spans="1:12" x14ac:dyDescent="0.3">
      <c r="A11" s="29" t="s">
        <v>5</v>
      </c>
      <c r="B11" s="30" t="s">
        <v>44</v>
      </c>
      <c r="C11" s="32">
        <v>1.1000000000000001</v>
      </c>
      <c r="D11" s="9">
        <v>1.1000000000000001</v>
      </c>
      <c r="E11" s="8">
        <v>1.1000000000000001</v>
      </c>
      <c r="F11" s="32">
        <v>1.1000000000000001</v>
      </c>
      <c r="G11" s="29"/>
      <c r="H11" s="31">
        <f>(F11-C11)/C11</f>
        <v>0</v>
      </c>
      <c r="J11" s="25"/>
      <c r="L11" s="27"/>
    </row>
    <row r="12" spans="1:12" x14ac:dyDescent="0.3">
      <c r="A12" s="29" t="s">
        <v>6</v>
      </c>
      <c r="B12" s="30" t="s">
        <v>43</v>
      </c>
      <c r="C12" s="32">
        <v>1</v>
      </c>
      <c r="D12" s="9">
        <v>1</v>
      </c>
      <c r="E12" s="8">
        <v>1</v>
      </c>
      <c r="F12" s="32">
        <v>1</v>
      </c>
      <c r="G12" s="29"/>
      <c r="H12" s="31">
        <f>(F12-C12)/C12</f>
        <v>0</v>
      </c>
      <c r="J12" s="25"/>
    </row>
    <row r="13" spans="1:12" x14ac:dyDescent="0.3">
      <c r="A13" s="29" t="s">
        <v>7</v>
      </c>
      <c r="B13" s="30" t="s">
        <v>42</v>
      </c>
      <c r="C13" s="32">
        <v>1.87</v>
      </c>
      <c r="D13" s="9">
        <v>1.89</v>
      </c>
      <c r="E13" s="8">
        <v>1.87</v>
      </c>
      <c r="F13" s="32">
        <v>1.87</v>
      </c>
      <c r="G13" s="29"/>
      <c r="H13" s="31">
        <f>(F13-C13)/C13</f>
        <v>0</v>
      </c>
      <c r="J13" s="25">
        <v>27114.270000000004</v>
      </c>
    </row>
    <row r="14" spans="1:12" x14ac:dyDescent="0.3">
      <c r="A14" s="29" t="s">
        <v>8</v>
      </c>
      <c r="B14" s="30" t="s">
        <v>41</v>
      </c>
      <c r="C14" s="32">
        <v>2.6</v>
      </c>
      <c r="D14" s="9">
        <v>2.6</v>
      </c>
      <c r="E14" s="8">
        <v>2.6</v>
      </c>
      <c r="F14" s="32">
        <v>2.6</v>
      </c>
      <c r="G14" s="29"/>
      <c r="H14" s="31">
        <f>(F14-C14)/C14</f>
        <v>0</v>
      </c>
      <c r="J14" s="25">
        <v>13080.6</v>
      </c>
    </row>
    <row r="15" spans="1:12" x14ac:dyDescent="0.3">
      <c r="A15" s="29" t="s">
        <v>9</v>
      </c>
      <c r="B15" s="30" t="s">
        <v>40</v>
      </c>
      <c r="C15" s="32">
        <v>3.5</v>
      </c>
      <c r="D15" s="9">
        <v>3.5</v>
      </c>
      <c r="E15" s="8">
        <v>3.5</v>
      </c>
      <c r="F15" s="32">
        <v>3.5</v>
      </c>
      <c r="G15" s="29"/>
      <c r="H15" s="31">
        <f>(F15-C15)/C15</f>
        <v>0</v>
      </c>
      <c r="J15" s="25"/>
    </row>
    <row r="16" spans="1:12" x14ac:dyDescent="0.3">
      <c r="A16" s="29" t="s">
        <v>10</v>
      </c>
      <c r="B16" s="30" t="s">
        <v>39</v>
      </c>
      <c r="C16" s="32">
        <v>70</v>
      </c>
      <c r="D16" s="9">
        <v>70</v>
      </c>
      <c r="E16" s="8">
        <v>70</v>
      </c>
      <c r="F16" s="32">
        <v>70</v>
      </c>
      <c r="G16" s="29"/>
      <c r="H16" s="31">
        <f>(F16-C16)/C16</f>
        <v>0</v>
      </c>
      <c r="J16" s="25"/>
    </row>
    <row r="17" spans="1:10" x14ac:dyDescent="0.3">
      <c r="A17" s="29" t="s">
        <v>16</v>
      </c>
      <c r="B17" s="30" t="s">
        <v>38</v>
      </c>
      <c r="C17" s="32">
        <v>4.5</v>
      </c>
      <c r="D17" s="9">
        <v>4.5</v>
      </c>
      <c r="E17" s="8">
        <v>4.5</v>
      </c>
      <c r="F17" s="32">
        <v>4.5</v>
      </c>
      <c r="G17" s="29"/>
      <c r="H17" s="31">
        <f>(F17-C17)/C17</f>
        <v>0</v>
      </c>
      <c r="J17" s="25"/>
    </row>
    <row r="18" spans="1:10" x14ac:dyDescent="0.3">
      <c r="A18" s="29" t="s">
        <v>11</v>
      </c>
      <c r="B18" s="30" t="s">
        <v>37</v>
      </c>
      <c r="C18" s="32">
        <v>1.05</v>
      </c>
      <c r="D18" s="9">
        <v>1.05</v>
      </c>
      <c r="E18" s="8">
        <v>1.05</v>
      </c>
      <c r="F18" s="32">
        <v>1.05</v>
      </c>
      <c r="G18" s="29"/>
      <c r="H18" s="31">
        <f>(F18-C18)/C18</f>
        <v>0</v>
      </c>
      <c r="J18" s="25"/>
    </row>
    <row r="19" spans="1:10" x14ac:dyDescent="0.3">
      <c r="A19" s="29" t="s">
        <v>12</v>
      </c>
      <c r="B19" s="30" t="s">
        <v>36</v>
      </c>
      <c r="C19" s="32">
        <v>0.69</v>
      </c>
      <c r="D19" s="9">
        <v>0.69</v>
      </c>
      <c r="E19" s="8">
        <v>0.69</v>
      </c>
      <c r="F19" s="32">
        <v>0.69</v>
      </c>
      <c r="G19" s="29"/>
      <c r="H19" s="31">
        <f>(F19-C19)/C19</f>
        <v>0</v>
      </c>
      <c r="J19" s="25"/>
    </row>
    <row r="20" spans="1:10" x14ac:dyDescent="0.3">
      <c r="A20" s="29" t="s">
        <v>13</v>
      </c>
      <c r="B20" s="30" t="s">
        <v>35</v>
      </c>
      <c r="C20" s="32">
        <v>2.62</v>
      </c>
      <c r="D20" s="9">
        <v>2.62</v>
      </c>
      <c r="E20" s="8">
        <v>2.62</v>
      </c>
      <c r="F20" s="32">
        <v>2.62</v>
      </c>
      <c r="G20" s="29"/>
      <c r="H20" s="31">
        <f>(F20-C20)/C20</f>
        <v>0</v>
      </c>
      <c r="J20" s="25"/>
    </row>
    <row r="21" spans="1:10" x14ac:dyDescent="0.3">
      <c r="A21" s="29" t="s">
        <v>14</v>
      </c>
      <c r="B21" s="30" t="s">
        <v>34</v>
      </c>
      <c r="C21" s="32">
        <v>0.9</v>
      </c>
      <c r="D21" s="9">
        <v>0.9</v>
      </c>
      <c r="E21" s="8">
        <v>0.9</v>
      </c>
      <c r="F21" s="32">
        <v>0.9</v>
      </c>
      <c r="G21" s="29"/>
      <c r="H21" s="31">
        <f>(F21-C21)/C21</f>
        <v>0</v>
      </c>
      <c r="J21" s="25"/>
    </row>
    <row r="22" spans="1:10" x14ac:dyDescent="0.3">
      <c r="A22" s="29" t="s">
        <v>15</v>
      </c>
      <c r="B22" s="30" t="s">
        <v>33</v>
      </c>
      <c r="C22" s="32">
        <v>6.05</v>
      </c>
      <c r="D22" s="9">
        <v>6.05</v>
      </c>
      <c r="E22" s="8">
        <v>6.05</v>
      </c>
      <c r="F22" s="32">
        <v>6.05</v>
      </c>
      <c r="G22" s="29"/>
      <c r="H22" s="31">
        <f>(F22-C22)/C22</f>
        <v>0</v>
      </c>
      <c r="J22" s="25"/>
    </row>
    <row r="23" spans="1:10" x14ac:dyDescent="0.3">
      <c r="A23" s="29" t="s">
        <v>26</v>
      </c>
      <c r="B23" s="30" t="s">
        <v>32</v>
      </c>
      <c r="C23" s="32">
        <v>2.6</v>
      </c>
      <c r="D23" s="9">
        <v>2.6</v>
      </c>
      <c r="E23" s="8">
        <v>2.6</v>
      </c>
      <c r="F23" s="32">
        <v>2.6</v>
      </c>
      <c r="G23" s="29"/>
      <c r="H23" s="31">
        <f>(F23-C23)/C23</f>
        <v>0</v>
      </c>
      <c r="J23" s="25"/>
    </row>
    <row r="24" spans="1:10" ht="15" thickBot="1" x14ac:dyDescent="0.35">
      <c r="A24" s="29" t="s">
        <v>24</v>
      </c>
      <c r="B24" s="30" t="s">
        <v>31</v>
      </c>
      <c r="C24" s="29"/>
      <c r="D24" s="23"/>
      <c r="E24" s="23"/>
      <c r="F24" s="29"/>
      <c r="G24" s="29"/>
      <c r="H24" s="29"/>
      <c r="J24" s="26">
        <v>298987.5</v>
      </c>
    </row>
    <row r="25" spans="1:10" x14ac:dyDescent="0.3">
      <c r="A25" s="3"/>
      <c r="B25" s="27"/>
      <c r="J25" s="4">
        <f>SUM(J5:J24)</f>
        <v>369182.37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S43</vt:lpstr>
      <vt:lpstr>Octubre 23</vt:lpstr>
      <vt:lpstr>Octubre 24</vt:lpstr>
      <vt:lpstr>Octubre 25</vt:lpstr>
      <vt:lpstr>Octubre 26</vt:lpstr>
      <vt:lpstr>Octubre 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2017-11-05T10:19:24Z</dcterms:modified>
</cp:coreProperties>
</file>