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7\"/>
    </mc:Choice>
  </mc:AlternateContent>
  <bookViews>
    <workbookView xWindow="0" yWindow="0" windowWidth="23040" windowHeight="9672"/>
  </bookViews>
  <sheets>
    <sheet name="Semanal" sheetId="1" r:id="rId1"/>
    <sheet name="Julio 10" sheetId="129" r:id="rId2"/>
    <sheet name="Julio 11" sheetId="130" r:id="rId3"/>
    <sheet name="Julio 12" sheetId="131" r:id="rId4"/>
    <sheet name="Julio 13" sheetId="132" r:id="rId5"/>
    <sheet name="Julio 14" sheetId="133" r:id="rId6"/>
  </sheet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  <c r="H4" i="133"/>
  <c r="H5" i="133"/>
  <c r="H6" i="133"/>
  <c r="H7" i="133"/>
  <c r="H8" i="133"/>
  <c r="H9" i="133"/>
  <c r="H10" i="133"/>
  <c r="H11" i="133"/>
  <c r="H12" i="133"/>
  <c r="H13" i="133"/>
  <c r="H14" i="133"/>
  <c r="H15" i="133"/>
  <c r="H16" i="133"/>
  <c r="H17" i="133"/>
  <c r="H18" i="133"/>
  <c r="H19" i="133"/>
  <c r="H20" i="133"/>
  <c r="H21" i="133"/>
  <c r="H22" i="133"/>
  <c r="H23" i="133"/>
  <c r="J25" i="133"/>
  <c r="H4" i="132"/>
  <c r="H5" i="132"/>
  <c r="H6" i="132"/>
  <c r="H7" i="132"/>
  <c r="H8" i="132"/>
  <c r="H9" i="132"/>
  <c r="H10" i="132"/>
  <c r="H11" i="132"/>
  <c r="H12" i="132"/>
  <c r="H13" i="132"/>
  <c r="H14" i="132"/>
  <c r="H15" i="132"/>
  <c r="H16" i="132"/>
  <c r="H17" i="132"/>
  <c r="H18" i="132"/>
  <c r="H19" i="132"/>
  <c r="H20" i="132"/>
  <c r="H21" i="132"/>
  <c r="H22" i="132"/>
  <c r="H23" i="132"/>
  <c r="J25" i="132"/>
  <c r="H4" i="131"/>
  <c r="H5" i="131"/>
  <c r="H6" i="131"/>
  <c r="H7" i="131"/>
  <c r="H8" i="131"/>
  <c r="H9" i="131"/>
  <c r="H10" i="131"/>
  <c r="H11" i="131"/>
  <c r="H12" i="131"/>
  <c r="H13" i="131"/>
  <c r="H14" i="131"/>
  <c r="H15" i="131"/>
  <c r="H16" i="131"/>
  <c r="H17" i="131"/>
  <c r="H18" i="131"/>
  <c r="H19" i="131"/>
  <c r="H20" i="131"/>
  <c r="H21" i="131"/>
  <c r="H22" i="131"/>
  <c r="H23" i="131"/>
  <c r="J25" i="131"/>
  <c r="H4" i="130"/>
  <c r="H5" i="130"/>
  <c r="H6" i="130"/>
  <c r="H7" i="130"/>
  <c r="H8" i="130"/>
  <c r="H9" i="130"/>
  <c r="H10" i="130"/>
  <c r="H11" i="130"/>
  <c r="H12" i="130"/>
  <c r="H13" i="130"/>
  <c r="H14" i="130"/>
  <c r="H15" i="130"/>
  <c r="H16" i="130"/>
  <c r="H17" i="130"/>
  <c r="H18" i="130"/>
  <c r="H19" i="130"/>
  <c r="H20" i="130"/>
  <c r="H21" i="130"/>
  <c r="H22" i="130"/>
  <c r="H23" i="130"/>
  <c r="J25" i="130"/>
  <c r="H4" i="129"/>
  <c r="H5" i="129"/>
  <c r="H6" i="129"/>
  <c r="H7" i="129"/>
  <c r="H8" i="129"/>
  <c r="H9" i="129"/>
  <c r="H10" i="129"/>
  <c r="H11" i="129"/>
  <c r="H12" i="129"/>
  <c r="H13" i="129"/>
  <c r="H14" i="129"/>
  <c r="H15" i="129"/>
  <c r="H16" i="129"/>
  <c r="H17" i="129"/>
  <c r="H18" i="129"/>
  <c r="H19" i="129"/>
  <c r="H20" i="129"/>
  <c r="H21" i="129"/>
  <c r="H22" i="129"/>
  <c r="H23" i="129"/>
  <c r="J25" i="129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4" i="1"/>
  <c r="J25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2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3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4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5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comments6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<sst xmlns="http://schemas.openxmlformats.org/spreadsheetml/2006/main" count="302" uniqueCount="54">
  <si>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</si>
  <si>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</si>
  <si>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</si>
  <si>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</si>
  <si>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</si>
  <si>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</si>
  <si>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</si>
  <si>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</si>
  <si>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</si>
  <si>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</si>
  <si>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</si>
  <si>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</si>
  <si>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</si>
  <si>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</si>
  <si>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</si>
  <si>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</si>
  <si>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</si>
  <si>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</si>
  <si>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</si>
  <si>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</si>
  <si>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</si>
  <si>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</si>
  <si>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</si>
  <si>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</si>
  <si>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</si>
  <si>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l</t>
  </si>
  <si>
    <t>Valle Grande Forestal</t>
  </si>
  <si>
    <t>Cierre</t>
  </si>
  <si>
    <t>Apertura</t>
  </si>
  <si>
    <t>Low</t>
  </si>
  <si>
    <t>High</t>
  </si>
  <si>
    <t>OTR</t>
  </si>
  <si>
    <t>VGF</t>
  </si>
  <si>
    <t>SPD</t>
  </si>
  <si>
    <t>SCD</t>
  </si>
  <si>
    <t>RGF</t>
  </si>
  <si>
    <t>PRD</t>
  </si>
  <si>
    <t>ISC</t>
  </si>
  <si>
    <t>TON</t>
  </si>
  <si>
    <t>HLC</t>
  </si>
  <si>
    <t>CRE</t>
  </si>
  <si>
    <t>EFR</t>
  </si>
  <si>
    <t>SLF</t>
  </si>
  <si>
    <t>ERC</t>
  </si>
  <si>
    <t>CNA</t>
  </si>
  <si>
    <t>CNC</t>
  </si>
  <si>
    <t>BRI</t>
  </si>
  <si>
    <t>PCH</t>
  </si>
  <si>
    <t>GYQ</t>
  </si>
  <si>
    <t>BLV</t>
  </si>
  <si>
    <t>ABK</t>
  </si>
  <si>
    <t>ECI</t>
  </si>
  <si>
    <t>Codigo</t>
  </si>
  <si>
    <t>Semana 28, 2017. Del 10-14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</si>
</sst>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62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64" fontId="0" fillId="2" borderId="0" xfId="0" applyNumberFormat="1" applyFill="1"/>
    <xf numFmtId="10" fontId="0" fillId="2" borderId="0" xfId="0" applyNumberFormat="1" applyFill="1"/>
    <xf numFmtId="10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" fontId="0" fillId="3" borderId="0" xfId="0" applyNumberFormat="1" applyFill="1"/>
    <xf numFmtId="0" fontId="5" fillId="5" borderId="0" xfId="2"/>
    <xf numFmtId="10" fontId="5" fillId="5" borderId="0" xfId="2" applyNumberFormat="1"/>
    <xf numFmtId="164" fontId="5" fillId="5" borderId="0" xfId="2" applyNumberFormat="1"/>
    <xf numFmtId="4" fontId="0" fillId="0" borderId="0" xfId="0" applyNumberFormat="1" applyFill="1"/>
    <xf numFmtId="0" fontId="6" fillId="0" borderId="0" xfId="0" applyFont="1" applyFill="1"/>
    <xf numFmtId="0" fontId="6" fillId="3" borderId="0" xfId="0" applyFont="1" applyFill="1"/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1" applyFont="1" applyFill="1"/>
    <xf numFmtId="0" fontId="7" fillId="0" borderId="0" xfId="0" applyFont="1" applyFill="1" applyAlignment="1">
      <alignment horizontal="center"/>
    </xf>
    <xf numFmtId="10" fontId="7" fillId="0" borderId="0" xfId="1" applyNumberFormat="1" applyFont="1" applyFill="1"/>
    <xf numFmtId="0" fontId="7" fillId="0" borderId="0" xfId="2" applyFont="1" applyFill="1"/>
    <xf numFmtId="164" fontId="7" fillId="0" borderId="0" xfId="0" applyNumberFormat="1" applyFont="1" applyFill="1"/>
    <xf numFmtId="10" fontId="7" fillId="0" borderId="0" xfId="2" applyNumberFormat="1" applyFont="1" applyFill="1"/>
    <xf numFmtId="0" fontId="7" fillId="0" borderId="0" xfId="0" applyFont="1" applyFill="1"/>
    <xf numFmtId="10" fontId="7" fillId="0" borderId="0" xfId="0" applyNumberFormat="1" applyFont="1" applyFill="1"/>
    <xf numFmtId="0" fontId="5" fillId="5" borderId="0" xfId="2" applyAlignment="1">
      <alignment horizontal="center"/>
    </xf>
    <xf numFmtId="164" fontId="7" fillId="0" borderId="0" xfId="2" applyNumberFormat="1" applyFont="1" applyFill="1"/>
    <xf numFmtId="0" fontId="7" fillId="0" borderId="0" xfId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64" fontId="8" fillId="0" borderId="0" xfId="0" applyNumberFormat="1" applyFont="1"/>
    <xf numFmtId="164" fontId="6" fillId="0" borderId="0" xfId="0" applyNumberFormat="1" applyFont="1" applyFill="1"/>
    <xf numFmtId="164" fontId="8" fillId="0" borderId="0" xfId="0" applyNumberFormat="1" applyFont="1" applyFill="1"/>
    <xf numFmtId="164" fontId="6" fillId="2" borderId="0" xfId="0" applyNumberFormat="1" applyFont="1" applyFill="1"/>
    <xf numFmtId="164" fontId="8" fillId="2" borderId="0" xfId="0" applyNumberFormat="1" applyFont="1" applyFill="1"/>
    <xf numFmtId="4" fontId="0" fillId="2" borderId="0" xfId="0" applyNumberFormat="1" applyFill="1"/>
    <xf numFmtId="0" fontId="6" fillId="2" borderId="0" xfId="0" applyFont="1" applyFill="1"/>
    <xf numFmtId="4" fontId="8" fillId="2" borderId="0" xfId="0" applyNumberFormat="1" applyFont="1" applyFill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6" fillId="3" borderId="0" xfId="0" applyNumberFormat="1" applyFont="1" applyFill="1"/>
    <xf numFmtId="164" fontId="8" fillId="3" borderId="0" xfId="0" applyNumberFormat="1" applyFont="1" applyFill="1"/>
    <xf numFmtId="4" fontId="8" fillId="3" borderId="0" xfId="0" applyNumberFormat="1" applyFont="1" applyFill="1"/>
    <xf numFmtId="4" fontId="8" fillId="0" borderId="0" xfId="0" applyNumberFormat="1" applyFont="1" applyFill="1"/>
    <xf numFmtId="0" fontId="4" fillId="4" borderId="0" xfId="1"/>
    <xf numFmtId="0" fontId="4" fillId="4" borderId="0" xfId="1" applyAlignment="1">
      <alignment horizontal="center"/>
    </xf>
    <xf numFmtId="4" fontId="4" fillId="4" borderId="0" xfId="1" applyNumberFormat="1"/>
    <xf numFmtId="10" fontId="4" fillId="4" borderId="0" xfId="1" applyNumberFormat="1"/>
    <xf numFmtId="164" fontId="4" fillId="4" borderId="0" xfId="1" applyNumberFormat="1"/>
  </cellXfs>
  <cellStyles count="3">
    <cellStyle name="Bad" xfId="2" builtinId="2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i="0" baseline="0"/>
              <a:t>Volumen Negociado (USD)</a:t>
            </a:r>
          </a:p>
        </c:rich>
      </c:tx>
      <c:layout>
        <c:manualLayout>
          <c:xMode val="edge"/>
          <c:yMode val="edge"/>
          <c:x val="0.2758818897637795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34492563429568"/>
          <c:y val="0.1328969816272966"/>
          <c:w val="0.80165507436570427"/>
          <c:h val="0.8416746864975212"/>
        </c:manualLayout>
      </c:layout>
      <c:barChart>
        <c:barDir val="col"/>
        <c:grouping val="clustered"/>
        <c:varyColors val="0"/>
        <c:ser>
          <c:idx val="0"/>
          <c:order val="0"/>
          <c:tx>
            <c:v>Lunes</c:v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'Julio 10'!$J$25</c:f>
              <c:numCache>
                <c:formatCode>"$"#,##0.00</c:formatCode>
                <c:ptCount val="1"/>
                <c:pt idx="0">
                  <c:v>41577.160000000003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9-4917-AFBD-E482C7261460}"/>
            </c:ext>
          </c:extLst>
        </c:ser>
        <c:ser>
          <c:idx val="1"/>
          <c:order val="1"/>
          <c:tx>
            <c:v>Martes</c:v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'Julio 11'!$J$25</c:f>
              <c:numCache>
                <c:formatCode>"$"#,##0.00</c:formatCode>
                <c:ptCount val="1"/>
                <c:pt idx="0">
                  <c:v>145144.23000000001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9-4917-AFBD-E482C7261460}"/>
            </c:ext>
          </c:extLst>
        </c:ser>
        <c:ser>
          <c:idx val="2"/>
          <c:order val="2"/>
          <c:tx>
            <c:v>Miercoles</c:v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'Julio 12'!$J$25</c:f>
              <c:numCache>
                <c:formatCode>"$"#,##0.00</c:formatCode>
                <c:ptCount val="1"/>
                <c:pt idx="0">
                  <c:v>38112.859999999993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9-4917-AFBD-E482C7261460}"/>
            </c:ext>
          </c:extLst>
        </c:ser>
        <c:ser>
          <c:idx val="3"/>
          <c:order val="3"/>
          <c:tx>
            <c:v>Jueves</c:v>
          </c:tx>
          <c:spPr>
            <a:gradFill rotWithShape="1">
              <a:gsLst>
                <a:gs pos="0">
                  <a:schemeClr val="accent4">
                    <a:lumMod val="110000"/>
                    <a:satMod val="105000"/>
                    <a:tint val="67000"/>
                  </a:schemeClr>
                </a:gs>
                <a:gs pos="50000">
                  <a:schemeClr val="accent4">
                    <a:lumMod val="105000"/>
                    <a:satMod val="103000"/>
                    <a:tint val="73000"/>
                  </a:schemeClr>
                </a:gs>
                <a:gs pos="100000">
                  <a:schemeClr val="accent4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'Julio 13'!$J$25</c:f>
              <c:numCache>
                <c:formatCode>"$"#,##0.00</c:formatCode>
                <c:ptCount val="1"/>
                <c:pt idx="0">
                  <c:v>55765.490000000005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F9-4917-AFBD-E482C7261460}"/>
            </c:ext>
          </c:extLst>
        </c:ser>
        <c:ser>
          <c:idx val="4"/>
          <c:order val="4"/>
          <c:tx>
            <c:v>Viernes</c:v>
          </c:tx>
          <c:spPr>
            <a:gradFill rotWithShape="1">
              <a:gsLst>
                <a:gs pos="0">
                  <a:schemeClr val="accent5">
                    <a:lumMod val="110000"/>
                    <a:satMod val="105000"/>
                    <a:tint val="67000"/>
                  </a:schemeClr>
                </a:gs>
                <a:gs pos="50000">
                  <a:schemeClr val="accent5">
                    <a:lumMod val="105000"/>
                    <a:satMod val="103000"/>
                    <a:tint val="73000"/>
                  </a:schemeClr>
                </a:gs>
                <a:gs pos="100000">
                  <a:schemeClr val="accent5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Dia</c:v>
              </c:pt>
            </c:strLit>
          </c:cat>
          <c:val>
            <c:numRef>
              <c:f>'Julio 14'!$J$25</c:f>
              <c:numCache>
                <c:formatCode>"$"#,##0.00</c:formatCode>
                <c:ptCount val="1"/>
                <c:pt idx="0">
                  <c:v>58254.63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F9-4917-AFBD-E482C72614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00761936"/>
        <c:axId val="400762264"/>
      </c:barChart>
      <c:dateAx>
        <c:axId val="4007619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00762264"/>
        <c:crosses val="autoZero"/>
        <c:auto val="0"/>
        <c:lblOffset val="100"/>
        <c:baseTimeUnit val="days"/>
      </c:dateAx>
      <c:valAx>
        <c:axId val="40076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0761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9BC0-41DE-8CFF-84E6DC1E5E3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9BC0-41DE-8CFF-84E6DC1E5E3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9BC0-41DE-8CFF-84E6DC1E5E3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BC0-41DE-8CFF-84E6DC1E5E3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BC0-41DE-8CFF-84E6DC1E5E3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9BC0-41DE-8CFF-84E6DC1E5E3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9BC0-41DE-8CFF-84E6DC1E5E3B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0B3D-4B63-A2E6-22BC9C10D597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FFCB-45A3-90B0-D821DF74B1E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</c:dPt>
          <c:cat>
            <c:strRef>
              <c:f>(Semanal!$B$6,Semanal!$B$7,Semanal!$B$8,Semanal!$B$9,Semanal!$B$10,Semanal!$B$13,Semanal!$B$14,Semanal!$B$16,Semanal!$B$18,Semanal!$B$21,Semanal!$B$22,Semanal!$B$23)</c:f>
              <c:strCache>
                <c:ptCount val="12"/>
                <c:pt idx="0">
                  <c:v>BLV</c:v>
                </c:pt>
                <c:pt idx="1">
                  <c:v>GYQ</c:v>
                </c:pt>
                <c:pt idx="2">
                  <c:v>PCH</c:v>
                </c:pt>
                <c:pt idx="3">
                  <c:v>BRI</c:v>
                </c:pt>
                <c:pt idx="4">
                  <c:v>CNC</c:v>
                </c:pt>
                <c:pt idx="5">
                  <c:v>SLF</c:v>
                </c:pt>
                <c:pt idx="6">
                  <c:v>EFR</c:v>
                </c:pt>
                <c:pt idx="7">
                  <c:v>HLC</c:v>
                </c:pt>
                <c:pt idx="8">
                  <c:v>ISC</c:v>
                </c:pt>
                <c:pt idx="9">
                  <c:v>SCD</c:v>
                </c:pt>
                <c:pt idx="10">
                  <c:v>SPD</c:v>
                </c:pt>
                <c:pt idx="11">
                  <c:v>VGF</c:v>
                </c:pt>
              </c:strCache>
            </c:strRef>
          </c:cat>
          <c:val>
            <c:numRef>
              <c:f>(Semanal!$J$6,Semanal!$J$7,Semanal!$J$8,Semanal!$J$9,Semanal!$J$10,Semanal!$J$13,Semanal!$J$14,Semanal!$J$16,Semanal!$J$18,Semanal!$J$21,Semanal!$J$22,Semanal!$J$23)</c:f>
              <c:numCache>
                <c:formatCode>"$"#,##0.00</c:formatCode>
                <c:ptCount val="12"/>
                <c:pt idx="0">
                  <c:v>3777.78</c:v>
                </c:pt>
                <c:pt idx="1">
                  <c:v>4308.8</c:v>
                </c:pt>
                <c:pt idx="2">
                  <c:v>7500</c:v>
                </c:pt>
                <c:pt idx="3">
                  <c:v>6010</c:v>
                </c:pt>
                <c:pt idx="4">
                  <c:v>3202</c:v>
                </c:pt>
                <c:pt idx="5">
                  <c:v>219481.13999999998</c:v>
                </c:pt>
                <c:pt idx="6">
                  <c:v>11200.800000000001</c:v>
                </c:pt>
                <c:pt idx="7">
                  <c:v>25100</c:v>
                </c:pt>
                <c:pt idx="8">
                  <c:v>8252</c:v>
                </c:pt>
                <c:pt idx="9">
                  <c:v>4700</c:v>
                </c:pt>
                <c:pt idx="10">
                  <c:v>6152.85</c:v>
                </c:pt>
                <c:pt idx="11">
                  <c:v>39169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7-4D3E-B5B8-27EF6807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7A68-469F-9E14-B26435BBC76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7A68-469F-9E14-B26435BBC766}"/>
              </c:ext>
            </c:extLst>
          </c:dPt>
          <c:cat>
            <c:strRef>
              <c:f>('Julio 10'!$A$13,'Julio 10'!$A$14)</c:f>
              <c:strCache>
                <c:ptCount val="2"/>
                <c:pt idx="0">
                  <c:v>Corporacion La Favorita</c:v>
                </c:pt>
                <c:pt idx="1">
                  <c:v>Coveforest</c:v>
                </c:pt>
              </c:strCache>
            </c:strRef>
          </c:cat>
          <c:val>
            <c:numRef>
              <c:f>('Julio 10'!$J$13,'Julio 10'!$J$14)</c:f>
              <c:numCache>
                <c:formatCode>"$"#,##0.00</c:formatCode>
                <c:ptCount val="2"/>
                <c:pt idx="0">
                  <c:v>30376.36</c:v>
                </c:pt>
                <c:pt idx="1">
                  <c:v>11200.800000000001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68-469F-9E14-B26435BBC7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F411-4B75-B558-E7513D6E4AF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F411-4B75-B558-E7513D6E4AF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F411-4B75-B558-E7513D6E4AF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11-4B75-B558-E7513D6E4AF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11-4B75-B558-E7513D6E4AF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F411-4B75-B558-E7513D6E4AF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F411-4B75-B558-E7513D6E4AF7}"/>
              </c:ext>
            </c:extLst>
          </c:dPt>
          <c:cat>
            <c:strRef>
              <c:f>('Julio 11'!$A$6,'Julio 11'!$A$9,'Julio 11'!$A$13,'Julio 11'!$A$16,'Julio 11'!$A$18,'Julio 11'!$A$22,'Julio 11'!$A$23)</c:f>
              <c:strCache>
                <c:ptCount val="7"/>
                <c:pt idx="0">
                  <c:v>Banco Bolivariano</c:v>
                </c:pt>
                <c:pt idx="1">
                  <c:v>Brikapital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Inversancarlos</c:v>
                </c:pt>
                <c:pt idx="5">
                  <c:v>Superdeporte</c:v>
                </c:pt>
                <c:pt idx="6">
                  <c:v>Valle Grande Forestal</c:v>
                </c:pt>
              </c:strCache>
            </c:strRef>
          </c:cat>
          <c:val>
            <c:numRef>
              <c:f>('Julio 11'!$J$6,'Julio 11'!$J$9,'Julio 11'!$J$13,'Julio 11'!$J$16,'Julio 11'!$J$18,'Julio 11'!$J$22,'Julio 11'!$J$23)</c:f>
              <c:numCache>
                <c:formatCode>"$"#,##0.00</c:formatCode>
                <c:ptCount val="7"/>
                <c:pt idx="0">
                  <c:v>3777.78</c:v>
                </c:pt>
                <c:pt idx="1">
                  <c:v>2010</c:v>
                </c:pt>
                <c:pt idx="2">
                  <c:v>103657.05</c:v>
                </c:pt>
                <c:pt idx="3">
                  <c:v>3050</c:v>
                </c:pt>
                <c:pt idx="4">
                  <c:v>8252</c:v>
                </c:pt>
                <c:pt idx="5">
                  <c:v>1936</c:v>
                </c:pt>
                <c:pt idx="6">
                  <c:v>22461.4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411-4B75-B558-E7513D6E4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D47E-454C-95DF-C85DD8E30F8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D47E-454C-95DF-C85DD8E30F8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D47E-454C-95DF-C85DD8E30F84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47E-454C-95DF-C85DD8E30F84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47E-454C-95DF-C85DD8E30F84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D47E-454C-95DF-C85DD8E30F84}"/>
              </c:ext>
            </c:extLst>
          </c:dPt>
          <c:cat>
            <c:strRef>
              <c:f>('Julio 12'!$A$7,'Julio 12'!$A$10,'Julio 12'!$A$13,'Julio 12'!$A$16,'Julio 12'!$A$21,'Julio 12'!$A$22)</c:f>
              <c:strCache>
                <c:ptCount val="6"/>
                <c:pt idx="0">
                  <c:v>Banco de Guayaquil</c:v>
                </c:pt>
                <c:pt idx="1">
                  <c:v>Cerveceria Nacional</c:v>
                </c:pt>
                <c:pt idx="2">
                  <c:v>Corporacion La Favorita</c:v>
                </c:pt>
                <c:pt idx="3">
                  <c:v>Holcim</c:v>
                </c:pt>
                <c:pt idx="4">
                  <c:v>San Carlos</c:v>
                </c:pt>
                <c:pt idx="5">
                  <c:v>Superdeporte</c:v>
                </c:pt>
              </c:strCache>
            </c:strRef>
          </c:cat>
          <c:val>
            <c:numRef>
              <c:f>('Julio 12'!$J$7,'Julio 12'!$J$10,'Julio 12'!$J$13,'Julio 12'!$J$16,'Julio 12'!$J$21,'Julio 12'!$J$22)</c:f>
              <c:numCache>
                <c:formatCode>"$"#,##0.00</c:formatCode>
                <c:ptCount val="6"/>
                <c:pt idx="0">
                  <c:v>308.8</c:v>
                </c:pt>
                <c:pt idx="1">
                  <c:v>850</c:v>
                </c:pt>
                <c:pt idx="2">
                  <c:v>9919.7099999999991</c:v>
                </c:pt>
                <c:pt idx="3">
                  <c:v>22050</c:v>
                </c:pt>
                <c:pt idx="4">
                  <c:v>4700</c:v>
                </c:pt>
                <c:pt idx="5">
                  <c:v>284.35000000000002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7E-454C-95DF-C85DD8E30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70D-464E-9285-290C2F82CBF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70D-464E-9285-290C2F82CBF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70D-464E-9285-290C2F82CBF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70D-464E-9285-290C2F82CBF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70D-464E-9285-290C2F82CBFF}"/>
              </c:ext>
            </c:extLst>
          </c:dPt>
          <c:cat>
            <c:strRef>
              <c:f>('Julio 13'!$A$7,'Julio 13'!$A$8,'Julio 13'!$A$9,'Julio 13'!$A$10,'Julio 13'!$A$13)</c:f>
              <c:strCache>
                <c:ptCount val="5"/>
                <c:pt idx="0">
                  <c:v>Banco de Guayaquil</c:v>
                </c:pt>
                <c:pt idx="1">
                  <c:v>Banco Pichincha</c:v>
                </c:pt>
                <c:pt idx="2">
                  <c:v>Brikapital</c:v>
                </c:pt>
                <c:pt idx="3">
                  <c:v>Cerveceria Nacional</c:v>
                </c:pt>
                <c:pt idx="4">
                  <c:v>Corporacion La Favorita</c:v>
                </c:pt>
              </c:strCache>
            </c:strRef>
          </c:cat>
          <c:val>
            <c:numRef>
              <c:f>('Julio 13'!$J$7,'Julio 13'!$J$8,'Julio 13'!$J$9,'Julio 13'!$J$10,'Julio 13'!$J$13)</c:f>
              <c:numCache>
                <c:formatCode>"$"#,##0.00</c:formatCode>
                <c:ptCount val="5"/>
                <c:pt idx="0">
                  <c:v>4000</c:v>
                </c:pt>
                <c:pt idx="1">
                  <c:v>7500</c:v>
                </c:pt>
                <c:pt idx="2">
                  <c:v>3000</c:v>
                </c:pt>
                <c:pt idx="3">
                  <c:v>2352</c:v>
                </c:pt>
                <c:pt idx="4">
                  <c:v>38913.490000000005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0D-464E-9285-290C2F82C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730-448A-AA67-FE7C4BAACB7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730-448A-AA67-FE7C4BAACB7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730-448A-AA67-FE7C4BAACB7E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730-448A-AA67-FE7C4BAACB7E}"/>
              </c:ext>
            </c:extLst>
          </c:dPt>
          <c:cat>
            <c:strRef>
              <c:f>('Julio 14'!$A$9,'Julio 14'!$A$13,'Julio 14'!$A$22,'Julio 14'!$A$23)</c:f>
              <c:strCache>
                <c:ptCount val="4"/>
                <c:pt idx="0">
                  <c:v>Brikapital</c:v>
                </c:pt>
                <c:pt idx="1">
                  <c:v>Corporacion La Favorita</c:v>
                </c:pt>
                <c:pt idx="2">
                  <c:v>Superdeporte</c:v>
                </c:pt>
                <c:pt idx="3">
                  <c:v>Valle Grande Forestal</c:v>
                </c:pt>
              </c:strCache>
            </c:strRef>
          </c:cat>
          <c:val>
            <c:numRef>
              <c:f>('Julio 14'!$J$9,'Julio 14'!$J$13,'Julio 14'!$J$22,'Julio 14'!$J$23)</c:f>
              <c:numCache>
                <c:formatCode>"$"#,##0.00</c:formatCode>
                <c:ptCount val="4"/>
                <c:pt idx="0">
                  <c:v>1000</c:v>
                </c:pt>
                <c:pt idx="1">
                  <c:v>36614.53</c:v>
                </c:pt>
                <c:pt idx="2">
                  <c:v>3932.5</c:v>
                </c:pt>
                <c:pt idx="3">
                  <c:v>16707.599999999999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30-448A-AA67-FE7C4BAAC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1280160</xdr:colOff>
      <xdr:row>26</xdr:row>
      <xdr:rowOff>133350</xdr:rowOff>
    </xdr:from>
    <xdr:to>
      <xdr:col>7</xdr:col>
      <xdr:colOff>419100</xdr:colOff>
      <xdr:row>41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358140</xdr:colOff>
      <xdr:row>3</xdr:row>
      <xdr:rowOff>163830</xdr:rowOff>
    </xdr:from>
    <xdr:to>
      <xdr:col>19</xdr:col>
      <xdr:colOff>342900</xdr:colOff>
      <xdr:row>22</xdr:row>
      <xdr:rowOff>60960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06B6C1-075A-4607-B54B-7499021554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329EDCC-81B0-4967-9284-43C47CD31D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77BA42-6B89-429C-82E7-8FAE04916D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578AF7-F020-47C3-B826-5456B2FB3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167640</xdr:colOff>
      <xdr:row>3</xdr:row>
      <xdr:rowOff>175260</xdr:rowOff>
    </xdr:from>
    <xdr:to>
      <xdr:col>19</xdr:col>
      <xdr:colOff>213360</xdr:colOff>
      <xdr:row>22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E67FDA-9191-4DD0-BDCF-566E8003B8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3.xml"/><Relationship Id="rId4" Type="http://schemas.openxmlformats.org/officeDocument/2006/relationships/image" Target="../media/image3.png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4.xml"/><Relationship Id="rId4" Type="http://schemas.openxmlformats.org/officeDocument/2006/relationships/image" Target="../media/image4.png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5.xml"/><Relationship Id="rId4" Type="http://schemas.openxmlformats.org/officeDocument/2006/relationships/image" Target="../media/image5.png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omments" Target="../comments6.xml"/><Relationship Id="rId4" Type="http://schemas.openxmlformats.org/officeDocument/2006/relationships/image" Target="../media/image6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"/>
  <sheetViews>
    <sheetView showZeros="0" tabSelected="1" workbookViewId="0">
      <selection sqref="A1:H1"/>
    </sheetView>
  </sheetViews>
  <sheetFormatPr defaultRowHeight="14.4" x14ac:dyDescent="0.3"/>
  <cols>
    <col min="1" max="1" width="25.44140625" bestFit="1" customWidth="1"/>
    <col min="2" max="2" width="7.109375" customWidth="1"/>
    <col min="3" max="3" width="13.33203125" bestFit="1" customWidth="1"/>
    <col min="4" max="5" width="9" bestFit="1" customWidth="1"/>
    <col min="6" max="6" width="13.33203125" bestFit="1" customWidth="1"/>
    <col min="8" max="8" width="11" bestFit="1" customWidth="1"/>
    <col min="10" max="10" width="16.33203125" bestFit="1" customWidth="1"/>
    <col min="11" max="11" width="10.5546875" bestFit="1" customWidth="1"/>
    <col min="13" max="13" width="9.5546875" bestFit="1" customWidth="1"/>
  </cols>
  <sheetData>
    <row r="1" spans="1:10" x14ac:dyDescent="0.3">
      <c r="A1" s="40" t="s">
        <v>53</v>
      </c>
      <c r="B1" s="40"/>
      <c r="C1" s="40"/>
      <c r="D1" s="40"/>
      <c r="E1" s="40"/>
      <c r="F1" s="40"/>
      <c r="G1" s="40"/>
      <c r="H1" s="40"/>
    </row>
    <row r="2" spans="1:10" x14ac:dyDescent="0.3">
      <c r="A2" s="3"/>
    </row>
    <row r="3" spans="1:10" x14ac:dyDescent="0.3">
      <c r="A3" s="2" t="s">
        <v>20</v>
      </c>
      <c r="B3" s="2" t="s">
        <v>52</v>
      </c>
      <c r="C3" s="2" t="s">
        <v>18</v>
      </c>
      <c r="D3" s="2" t="s">
        <v>30</v>
      </c>
      <c r="E3" s="2" t="s">
        <v>29</v>
      </c>
      <c r="F3" s="2" t="s">
        <v>19</v>
      </c>
      <c r="H3" s="2" t="s">
        <v>21</v>
      </c>
      <c r="J3" s="7" t="s">
        <v>23</v>
      </c>
    </row>
    <row r="4" spans="1:10" x14ac:dyDescent="0.3">
      <c r="A4" s="57" t="s">
        <v>17</v>
      </c>
      <c r="B4" s="58" t="s">
        <v>51</v>
      </c>
      <c r="C4" s="59">
        <v>1128.8699999999999</v>
      </c>
      <c r="D4" s="59"/>
      <c r="E4" s="57"/>
      <c r="F4" s="59">
        <v>1139.74</v>
      </c>
      <c r="G4" s="57"/>
      <c r="H4" s="60">
        <f>(F4-C4)/C4</f>
        <v>9.6290981246734512E-3</v>
      </c>
      <c r="J4" s="14"/>
    </row>
    <row r="5" spans="1:10" x14ac:dyDescent="0.3">
      <c r="A5" s="32" t="s">
        <v>22</v>
      </c>
      <c r="B5" s="30" t="s">
        <v>50</v>
      </c>
      <c r="C5" s="33">
        <v>10</v>
      </c>
      <c r="D5" s="38">
        <f>MAX('Julio 10'!D5,'Julio 11'!D5,'Julio 12'!D5,'Julio 13'!D5,'Julio 14'!D5)</f>
        <v>10</v>
      </c>
      <c r="E5" s="38">
        <f>MIN('Julio 10'!E5,'Julio 11'!E5,'Julio 12'!E5,'Julio 13'!E5,'Julio 14'!E5)</f>
        <v>10</v>
      </c>
      <c r="F5" s="33">
        <v>10</v>
      </c>
      <c r="G5" s="32"/>
      <c r="H5" s="34">
        <f t="shared" ref="H5:H23" si="0">(F5-C5)/C5</f>
        <v>0</v>
      </c>
      <c r="J5" s="14">
        <f>SUM('Julio 10'!J5,'Julio 11'!J5,'Julio 12'!J5,'Julio 13'!J5,'Julio 14'!J5)</f>
        <v>0</v>
      </c>
    </row>
    <row r="6" spans="1:10" x14ac:dyDescent="0.3">
      <c r="A6" s="20" t="s">
        <v>0</v>
      </c>
      <c r="B6" s="37" t="s">
        <v>49</v>
      </c>
      <c r="C6" s="22">
        <v>0.85</v>
      </c>
      <c r="D6" s="22">
        <f>MAX('Julio 10'!D6,'Julio 11'!D6,'Julio 12'!D6,'Julio 13'!D6,'Julio 14'!D6)</f>
        <v>0.85</v>
      </c>
      <c r="E6" s="22">
        <f>MIN('Julio 10'!E6,'Julio 11'!E6,'Julio 12'!E6,'Julio 13'!E6,'Julio 14'!E6)</f>
        <v>0.79</v>
      </c>
      <c r="F6" s="22">
        <v>0.79</v>
      </c>
      <c r="G6" s="20"/>
      <c r="H6" s="21">
        <f t="shared" si="0"/>
        <v>-7.0588235294117577E-2</v>
      </c>
      <c r="J6" s="14">
        <f>SUM('Julio 10'!J6,'Julio 11'!J6,'Julio 12'!J6,'Julio 13'!J6,'Julio 14'!J6)</f>
        <v>3777.78</v>
      </c>
    </row>
    <row r="7" spans="1:10" x14ac:dyDescent="0.3">
      <c r="A7" s="29" t="s">
        <v>1</v>
      </c>
      <c r="B7" s="30" t="s">
        <v>48</v>
      </c>
      <c r="C7" s="33">
        <v>0.4</v>
      </c>
      <c r="D7" s="38">
        <f>MAX('Julio 10'!D7,'Julio 11'!D7,'Julio 12'!D7,'Julio 13'!D7,'Julio 14'!D7)</f>
        <v>0.4</v>
      </c>
      <c r="E7" s="38">
        <f>MIN('Julio 10'!E7,'Julio 11'!E7,'Julio 12'!E7,'Julio 13'!E7,'Julio 14'!E7)</f>
        <v>0.4</v>
      </c>
      <c r="F7" s="33">
        <v>0.4</v>
      </c>
      <c r="G7" s="29"/>
      <c r="H7" s="31">
        <f t="shared" si="0"/>
        <v>0</v>
      </c>
      <c r="J7" s="14">
        <f>SUM('Julio 10'!J7,'Julio 11'!J7,'Julio 12'!J7,'Julio 13'!J7,'Julio 14'!J7)</f>
        <v>4308.8</v>
      </c>
    </row>
    <row r="8" spans="1:10" x14ac:dyDescent="0.3">
      <c r="A8" s="35" t="s">
        <v>2</v>
      </c>
      <c r="B8" s="30" t="s">
        <v>47</v>
      </c>
      <c r="C8" s="33">
        <v>0.5</v>
      </c>
      <c r="D8" s="38">
        <f>MAX('Julio 10'!D8,'Julio 11'!D8,'Julio 12'!D8,'Julio 13'!D8,'Julio 14'!D8)</f>
        <v>0.5</v>
      </c>
      <c r="E8" s="38">
        <f>MIN('Julio 10'!E8,'Julio 11'!E8,'Julio 12'!E8,'Julio 13'!E8,'Julio 14'!E8)</f>
        <v>0.5</v>
      </c>
      <c r="F8" s="33">
        <v>0.5</v>
      </c>
      <c r="G8" s="35"/>
      <c r="H8" s="36">
        <f t="shared" si="0"/>
        <v>0</v>
      </c>
      <c r="J8" s="14">
        <f>SUM('Julio 10'!J8,'Julio 11'!J8,'Julio 12'!J8,'Julio 13'!J8,'Julio 14'!J8)</f>
        <v>7500</v>
      </c>
    </row>
    <row r="9" spans="1:10" x14ac:dyDescent="0.3">
      <c r="A9" s="35" t="s">
        <v>3</v>
      </c>
      <c r="B9" s="30" t="s">
        <v>46</v>
      </c>
      <c r="C9" s="33">
        <v>1000</v>
      </c>
      <c r="D9" s="38">
        <f>MAX('Julio 10'!D9,'Julio 11'!D9,'Julio 12'!D9,'Julio 13'!D9,'Julio 14'!D9)</f>
        <v>1010</v>
      </c>
      <c r="E9" s="38">
        <f>MIN('Julio 10'!E9,'Julio 11'!E9,'Julio 12'!E9,'Julio 13'!E9,'Julio 14'!E9)</f>
        <v>1000</v>
      </c>
      <c r="F9" s="33">
        <v>1000</v>
      </c>
      <c r="G9" s="35"/>
      <c r="H9" s="36">
        <f t="shared" si="0"/>
        <v>0</v>
      </c>
      <c r="J9" s="14">
        <f>SUM('Julio 10'!J9,'Julio 11'!J9,'Julio 12'!J9,'Julio 13'!J9,'Julio 14'!J9)</f>
        <v>6010</v>
      </c>
    </row>
    <row r="10" spans="1:10" x14ac:dyDescent="0.3">
      <c r="A10" s="20" t="s">
        <v>4</v>
      </c>
      <c r="B10" s="37" t="s">
        <v>45</v>
      </c>
      <c r="C10" s="22">
        <v>86.32</v>
      </c>
      <c r="D10" s="22">
        <f>MAX('Julio 10'!D10,'Julio 11'!D10,'Julio 12'!D10,'Julio 13'!D10,'Julio 14'!D10)</f>
        <v>86.32</v>
      </c>
      <c r="E10" s="22">
        <f>MIN('Julio 10'!E10,'Julio 11'!E10,'Julio 12'!E10,'Julio 13'!E10,'Julio 14'!E10)</f>
        <v>84</v>
      </c>
      <c r="F10" s="22">
        <v>84</v>
      </c>
      <c r="G10" s="20"/>
      <c r="H10" s="21">
        <f t="shared" si="0"/>
        <v>-2.6876737720111139E-2</v>
      </c>
      <c r="J10" s="14">
        <f>SUM('Julio 10'!J10,'Julio 11'!J10,'Julio 12'!J10,'Julio 13'!J10,'Julio 14'!J10)</f>
        <v>3202</v>
      </c>
    </row>
    <row r="11" spans="1:10" x14ac:dyDescent="0.3">
      <c r="A11" s="29" t="s">
        <v>5</v>
      </c>
      <c r="B11" s="39" t="s">
        <v>44</v>
      </c>
      <c r="C11" s="33">
        <v>1.25</v>
      </c>
      <c r="D11" s="38">
        <f>MAX('Julio 10'!D11,'Julio 11'!D11,'Julio 12'!D11,'Julio 13'!D11,'Julio 14'!D11)</f>
        <v>1.25</v>
      </c>
      <c r="E11" s="38">
        <f>MIN('Julio 10'!E11,'Julio 11'!E11,'Julio 12'!E11,'Julio 13'!E11,'Julio 14'!E11)</f>
        <v>1.25</v>
      </c>
      <c r="F11" s="33">
        <v>1.25</v>
      </c>
      <c r="G11" s="29"/>
      <c r="H11" s="31">
        <f t="shared" si="0"/>
        <v>0</v>
      </c>
      <c r="J11" s="14">
        <f>SUM('Julio 10'!J11,'Julio 11'!J11,'Julio 12'!J11,'Julio 13'!J11,'Julio 14'!J11)</f>
        <v>0</v>
      </c>
    </row>
    <row r="12" spans="1:10" x14ac:dyDescent="0.3">
      <c r="A12" s="35" t="s">
        <v>6</v>
      </c>
      <c r="B12" s="30" t="s">
        <v>43</v>
      </c>
      <c r="C12" s="33">
        <v>1</v>
      </c>
      <c r="D12" s="38">
        <f>MAX('Julio 10'!D12,'Julio 11'!D12,'Julio 12'!D12,'Julio 13'!D12,'Julio 14'!D12)</f>
        <v>1</v>
      </c>
      <c r="E12" s="38">
        <f>MIN('Julio 10'!E12,'Julio 11'!E12,'Julio 12'!E12,'Julio 13'!E12,'Julio 14'!E12)</f>
        <v>1</v>
      </c>
      <c r="F12" s="33">
        <v>1</v>
      </c>
      <c r="G12" s="35"/>
      <c r="H12" s="36">
        <f t="shared" si="0"/>
        <v>0</v>
      </c>
      <c r="J12" s="14">
        <f>SUM('Julio 10'!J12,'Julio 11'!J12,'Julio 12'!J12,'Julio 13'!J12,'Julio 14'!J12)</f>
        <v>0</v>
      </c>
    </row>
    <row r="13" spans="1:10" x14ac:dyDescent="0.3">
      <c r="A13" s="57" t="s">
        <v>7</v>
      </c>
      <c r="B13" s="58" t="s">
        <v>42</v>
      </c>
      <c r="C13" s="61">
        <v>1.85</v>
      </c>
      <c r="D13" s="61">
        <f>MAX('Julio 10'!D13,'Julio 11'!D13,'Julio 12'!D13,'Julio 13'!D13,'Julio 14'!D13)</f>
        <v>1.9</v>
      </c>
      <c r="E13" s="61">
        <f>MIN('Julio 10'!E13,'Julio 11'!E13,'Julio 12'!E13,'Julio 13'!E13,'Julio 14'!E13)</f>
        <v>1.75</v>
      </c>
      <c r="F13" s="61">
        <v>1.87</v>
      </c>
      <c r="G13" s="57"/>
      <c r="H13" s="60">
        <f t="shared" si="0"/>
        <v>1.081081081081082E-2</v>
      </c>
      <c r="J13" s="14">
        <f>SUM('Julio 10'!J13,'Julio 11'!J13,'Julio 12'!J13,'Julio 13'!J13,'Julio 14'!J13)</f>
        <v>219481.13999999998</v>
      </c>
    </row>
    <row r="14" spans="1:10" x14ac:dyDescent="0.3">
      <c r="A14" s="35" t="s">
        <v>8</v>
      </c>
      <c r="B14" s="30" t="s">
        <v>41</v>
      </c>
      <c r="C14" s="33">
        <v>2.6</v>
      </c>
      <c r="D14" s="38">
        <f>MAX('Julio 10'!D14,'Julio 11'!D14,'Julio 12'!D14,'Julio 13'!D14,'Julio 14'!D14)</f>
        <v>2.6</v>
      </c>
      <c r="E14" s="38">
        <f>MIN('Julio 10'!E14,'Julio 11'!E14,'Julio 12'!E14,'Julio 13'!E14,'Julio 14'!E14)</f>
        <v>2.6</v>
      </c>
      <c r="F14" s="33">
        <v>2.6</v>
      </c>
      <c r="G14" s="35"/>
      <c r="H14" s="36">
        <f t="shared" si="0"/>
        <v>0</v>
      </c>
      <c r="J14" s="14">
        <f>SUM('Julio 10'!J14,'Julio 11'!J14,'Julio 12'!J14,'Julio 13'!J14,'Julio 14'!J14)</f>
        <v>11200.800000000001</v>
      </c>
    </row>
    <row r="15" spans="1:10" x14ac:dyDescent="0.3">
      <c r="A15" s="35" t="s">
        <v>9</v>
      </c>
      <c r="B15" s="30" t="s">
        <v>40</v>
      </c>
      <c r="C15" s="33">
        <v>3.5</v>
      </c>
      <c r="D15" s="38">
        <f>MAX('Julio 10'!D15,'Julio 11'!D15,'Julio 12'!D15,'Julio 13'!D15,'Julio 14'!D15)</f>
        <v>3.5</v>
      </c>
      <c r="E15" s="38">
        <f>MIN('Julio 10'!E15,'Julio 11'!E15,'Julio 12'!E15,'Julio 13'!E15,'Julio 14'!E15)</f>
        <v>3.5</v>
      </c>
      <c r="F15" s="33">
        <v>3.5</v>
      </c>
      <c r="G15" s="35"/>
      <c r="H15" s="36">
        <f t="shared" si="0"/>
        <v>0</v>
      </c>
      <c r="J15" s="14">
        <f>SUM('Julio 10'!J15,'Julio 11'!J15,'Julio 12'!J15,'Julio 13'!J15,'Julio 14'!J15)</f>
        <v>0</v>
      </c>
    </row>
    <row r="16" spans="1:10" x14ac:dyDescent="0.3">
      <c r="A16" s="57" t="s">
        <v>10</v>
      </c>
      <c r="B16" s="58" t="s">
        <v>39</v>
      </c>
      <c r="C16" s="61">
        <v>61</v>
      </c>
      <c r="D16" s="61">
        <f>MAX('Julio 10'!D16,'Julio 11'!D16,'Julio 12'!D16,'Julio 13'!D16,'Julio 14'!D16)</f>
        <v>63</v>
      </c>
      <c r="E16" s="61">
        <f>MIN('Julio 10'!E16,'Julio 11'!E16,'Julio 12'!E16,'Julio 13'!E16,'Julio 14'!E16)</f>
        <v>61</v>
      </c>
      <c r="F16" s="61">
        <v>63</v>
      </c>
      <c r="G16" s="57"/>
      <c r="H16" s="60">
        <f t="shared" si="0"/>
        <v>3.2786885245901641E-2</v>
      </c>
      <c r="J16" s="14">
        <f>SUM('Julio 10'!J16,'Julio 11'!J16,'Julio 12'!J16,'Julio 13'!J16,'Julio 14'!J16)</f>
        <v>25100</v>
      </c>
    </row>
    <row r="17" spans="1:13" x14ac:dyDescent="0.3">
      <c r="A17" s="35" t="s">
        <v>16</v>
      </c>
      <c r="B17" s="30" t="s">
        <v>38</v>
      </c>
      <c r="C17" s="33">
        <v>4.7</v>
      </c>
      <c r="D17" s="38">
        <f>MAX('Julio 10'!D17,'Julio 11'!D17,'Julio 12'!D17,'Julio 13'!D17,'Julio 14'!D17)</f>
        <v>4.7</v>
      </c>
      <c r="E17" s="38">
        <f>MIN('Julio 10'!E17,'Julio 11'!E17,'Julio 12'!E17,'Julio 13'!E17,'Julio 14'!E17)</f>
        <v>4.7</v>
      </c>
      <c r="F17" s="33">
        <v>4.7</v>
      </c>
      <c r="G17" s="35"/>
      <c r="H17" s="36">
        <f t="shared" si="0"/>
        <v>0</v>
      </c>
      <c r="J17" s="14">
        <f>SUM('Julio 10'!J17,'Julio 11'!J17,'Julio 12'!J17,'Julio 13'!J17,'Julio 14'!J17)</f>
        <v>0</v>
      </c>
    </row>
    <row r="18" spans="1:13" x14ac:dyDescent="0.3">
      <c r="A18" s="35" t="s">
        <v>11</v>
      </c>
      <c r="B18" s="30" t="s">
        <v>37</v>
      </c>
      <c r="C18" s="33">
        <v>1</v>
      </c>
      <c r="D18" s="38">
        <f>MAX('Julio 10'!D18,'Julio 11'!D18,'Julio 12'!D18,'Julio 13'!D18,'Julio 14'!D18)</f>
        <v>1</v>
      </c>
      <c r="E18" s="38">
        <f>MIN('Julio 10'!E18,'Julio 11'!E18,'Julio 12'!E18,'Julio 13'!E18,'Julio 14'!E18)</f>
        <v>1</v>
      </c>
      <c r="F18" s="33">
        <v>1</v>
      </c>
      <c r="G18" s="35"/>
      <c r="H18" s="36">
        <f t="shared" si="0"/>
        <v>0</v>
      </c>
      <c r="J18" s="14">
        <f>SUM('Julio 10'!J18,'Julio 11'!J18,'Julio 12'!J18,'Julio 13'!J18,'Julio 14'!J18)</f>
        <v>8252</v>
      </c>
    </row>
    <row r="19" spans="1:13" x14ac:dyDescent="0.3">
      <c r="A19" s="35" t="s">
        <v>12</v>
      </c>
      <c r="B19" s="30" t="s">
        <v>36</v>
      </c>
      <c r="C19" s="33">
        <v>0.69</v>
      </c>
      <c r="D19" s="38">
        <f>MAX('Julio 10'!D19,'Julio 11'!D19,'Julio 12'!D19,'Julio 13'!D19,'Julio 14'!D19)</f>
        <v>0.69</v>
      </c>
      <c r="E19" s="38">
        <f>MIN('Julio 10'!E19,'Julio 11'!E19,'Julio 12'!E19,'Julio 13'!E19,'Julio 14'!E19)</f>
        <v>0.69</v>
      </c>
      <c r="F19" s="33">
        <v>0.69</v>
      </c>
      <c r="G19" s="35"/>
      <c r="H19" s="36">
        <f t="shared" si="0"/>
        <v>0</v>
      </c>
      <c r="J19" s="14">
        <f>SUM('Julio 10'!J19,'Julio 11'!J19,'Julio 12'!J19,'Julio 13'!J19,'Julio 14'!J19)</f>
        <v>0</v>
      </c>
    </row>
    <row r="20" spans="1:13" x14ac:dyDescent="0.3">
      <c r="A20" s="35" t="s">
        <v>13</v>
      </c>
      <c r="B20" s="30" t="s">
        <v>35</v>
      </c>
      <c r="C20" s="33">
        <v>2.62</v>
      </c>
      <c r="D20" s="38">
        <f>MAX('Julio 10'!D20,'Julio 11'!D20,'Julio 12'!D20,'Julio 13'!D20,'Julio 14'!D20)</f>
        <v>2.62</v>
      </c>
      <c r="E20" s="38">
        <f>MIN('Julio 10'!E20,'Julio 11'!E20,'Julio 12'!E20,'Julio 13'!E20,'Julio 14'!E20)</f>
        <v>2.62</v>
      </c>
      <c r="F20" s="33">
        <v>2.62</v>
      </c>
      <c r="G20" s="35"/>
      <c r="H20" s="36">
        <f t="shared" si="0"/>
        <v>0</v>
      </c>
      <c r="J20" s="14">
        <f>SUM('Julio 10'!J20,'Julio 11'!J20,'Julio 12'!J20,'Julio 13'!J20,'Julio 14'!J20)</f>
        <v>0</v>
      </c>
      <c r="M20" s="15"/>
    </row>
    <row r="21" spans="1:13" x14ac:dyDescent="0.3">
      <c r="A21" s="57" t="s">
        <v>14</v>
      </c>
      <c r="B21" s="58" t="s">
        <v>34</v>
      </c>
      <c r="C21" s="61">
        <v>0.9</v>
      </c>
      <c r="D21" s="61">
        <f>MAX('Julio 10'!D21,'Julio 11'!D21,'Julio 12'!D21,'Julio 13'!D21,'Julio 14'!D21)</f>
        <v>0.94</v>
      </c>
      <c r="E21" s="61">
        <f>MIN('Julio 10'!E21,'Julio 11'!E21,'Julio 12'!E21,'Julio 13'!E21,'Julio 14'!E21)</f>
        <v>0.9</v>
      </c>
      <c r="F21" s="61">
        <v>0.94</v>
      </c>
      <c r="G21" s="57"/>
      <c r="H21" s="60">
        <f t="shared" si="0"/>
        <v>4.4444444444444363E-2</v>
      </c>
      <c r="J21" s="14">
        <f>SUM('Julio 10'!J21,'Julio 11'!J21,'Julio 12'!J21,'Julio 13'!J21,'Julio 14'!J21)</f>
        <v>4700</v>
      </c>
    </row>
    <row r="22" spans="1:13" x14ac:dyDescent="0.3">
      <c r="A22" s="35" t="s">
        <v>15</v>
      </c>
      <c r="B22" s="30" t="s">
        <v>33</v>
      </c>
      <c r="C22" s="33">
        <v>6.05</v>
      </c>
      <c r="D22" s="38">
        <f>MAX('Julio 10'!D22,'Julio 11'!D22,'Julio 12'!D22,'Julio 13'!D22,'Julio 14'!D22)</f>
        <v>6.05</v>
      </c>
      <c r="E22" s="38">
        <f>MIN('Julio 10'!E22,'Julio 11'!E22,'Julio 12'!E22,'Julio 13'!E22,'Julio 14'!E22)</f>
        <v>6.05</v>
      </c>
      <c r="F22" s="33">
        <v>6.05</v>
      </c>
      <c r="G22" s="35"/>
      <c r="H22" s="36">
        <f t="shared" si="0"/>
        <v>0</v>
      </c>
      <c r="J22" s="14">
        <f>SUM('Julio 10'!J22,'Julio 11'!J22,'Julio 12'!J22,'Julio 13'!J22,'Julio 14'!J22)</f>
        <v>6152.85</v>
      </c>
    </row>
    <row r="23" spans="1:13" x14ac:dyDescent="0.3">
      <c r="A23" s="35" t="s">
        <v>26</v>
      </c>
      <c r="B23" s="30" t="s">
        <v>32</v>
      </c>
      <c r="C23" s="33">
        <v>2.6</v>
      </c>
      <c r="D23" s="38">
        <f>MAX('Julio 10'!D23,'Julio 11'!D23,'Julio 12'!D23,'Julio 13'!D23,'Julio 14'!D23)</f>
        <v>2.6</v>
      </c>
      <c r="E23" s="38">
        <f>MIN('Julio 10'!E23,'Julio 11'!E23,'Julio 12'!E23,'Julio 13'!E23,'Julio 14'!E23)</f>
        <v>2.6</v>
      </c>
      <c r="F23" s="33">
        <v>2.6</v>
      </c>
      <c r="G23" s="35"/>
      <c r="H23" s="36">
        <f t="shared" si="0"/>
        <v>0</v>
      </c>
      <c r="J23" s="14">
        <f>SUM('Julio 10'!J23,'Julio 11'!J23,'Julio 12'!J23,'Julio 13'!J23,'Julio 14'!J23)</f>
        <v>39169</v>
      </c>
    </row>
    <row r="24" spans="1:13" ht="15" thickBot="1" x14ac:dyDescent="0.35">
      <c r="A24" s="35" t="s">
        <v>24</v>
      </c>
      <c r="B24" s="30" t="s">
        <v>31</v>
      </c>
      <c r="C24" s="35"/>
      <c r="D24" s="38"/>
      <c r="E24" s="38"/>
      <c r="F24" s="33"/>
      <c r="G24" s="35"/>
      <c r="H24" s="36"/>
      <c r="J24" s="18">
        <f>SUM('Julio 10'!J24,'Julio 11'!J24,'Julio 12'!J24,'Julio 13'!J24,'Julio 14'!J24)</f>
        <v>0</v>
      </c>
    </row>
    <row r="25" spans="1:13" x14ac:dyDescent="0.3">
      <c r="A25" s="7"/>
      <c r="B25" s="1"/>
      <c r="J25" s="17">
        <f>SUM(J5:J24)</f>
        <v>338854.36999999994</v>
      </c>
    </row>
    <row r="26" spans="1:13" x14ac:dyDescent="0.3">
      <c r="J26" s="14"/>
      <c r="K26" s="15"/>
    </row>
    <row r="27" spans="1:13" x14ac:dyDescent="0.3">
      <c r="K27" s="15"/>
    </row>
    <row r="41" spans="3:3" x14ac:dyDescent="0.3">
      <c r="C41" t="s">
        <v>25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sqref="A1:H1"/>
    </sheetView>
  </sheetViews>
  <sheetFormatPr defaultRowHeight="14.4" x14ac:dyDescent="0.3"/>
  <cols>
    <col min="1" max="1" width="25.44140625" customWidth="1"/>
    <col min="2" max="2" width="7.109375" customWidth="1"/>
    <col min="3" max="3" width="11.6640625" customWidth="1"/>
    <col min="4" max="5" width="9" style="41" customWidth="1"/>
    <col min="6" max="6" width="13.33203125" customWidth="1"/>
    <col min="8" max="8" width="11" customWidth="1"/>
    <col min="10" max="10" width="16.33203125" customWidth="1"/>
    <col min="12" max="12" width="10" customWidth="1"/>
  </cols>
  <sheetData>
    <row r="1" spans="1:12" x14ac:dyDescent="0.3">
      <c r="A1" s="40">
        <v>42926</v>
      </c>
      <c r="B1" s="40"/>
      <c r="C1" s="40"/>
      <c r="D1" s="40"/>
      <c r="E1" s="40"/>
      <c r="F1" s="40"/>
      <c r="G1" s="40"/>
      <c r="H1" s="40"/>
    </row>
    <row r="2" spans="1:12" x14ac:dyDescent="0.3">
      <c r="A2" s="3"/>
    </row>
    <row r="3" spans="1:12" x14ac:dyDescent="0.3">
      <c r="A3" s="2" t="s">
        <v>20</v>
      </c>
      <c r="B3" s="2" t="s">
        <v>52</v>
      </c>
      <c r="C3" s="2" t="s">
        <v>28</v>
      </c>
      <c r="D3" s="52" t="s">
        <v>30</v>
      </c>
      <c r="E3" s="51" t="s">
        <v>29</v>
      </c>
      <c r="F3" s="2" t="s">
        <v>27</v>
      </c>
      <c r="H3" s="2" t="s">
        <v>21</v>
      </c>
      <c r="J3" s="7" t="s">
        <v>23</v>
      </c>
    </row>
    <row r="4" spans="1:12" x14ac:dyDescent="0.3">
      <c r="A4" s="8" t="s">
        <v>17</v>
      </c>
      <c r="B4" s="28" t="s">
        <v>51</v>
      </c>
      <c r="C4" s="48">
        <v>1128.8699999999999</v>
      </c>
      <c r="D4" s="50"/>
      <c r="E4" s="49"/>
      <c r="F4" s="48">
        <v>1131.22</v>
      </c>
      <c r="G4" s="8"/>
      <c r="H4" s="10">
        <f>(F4-C4)/C4</f>
        <v>2.0817277454446806E-3</v>
      </c>
      <c r="J4" s="14"/>
    </row>
    <row r="5" spans="1:12" x14ac:dyDescent="0.3">
      <c r="A5" s="4" t="s">
        <v>22</v>
      </c>
      <c r="B5" s="26" t="s">
        <v>50</v>
      </c>
      <c r="C5" s="5">
        <v>10</v>
      </c>
      <c r="D5" s="45">
        <v>10</v>
      </c>
      <c r="E5" s="44">
        <v>10</v>
      </c>
      <c r="F5" s="5">
        <v>10</v>
      </c>
      <c r="G5" s="4"/>
      <c r="H5" s="6">
        <f>(F5-C5)/C5</f>
        <v>0</v>
      </c>
      <c r="J5" s="14"/>
    </row>
    <row r="6" spans="1:12" x14ac:dyDescent="0.3">
      <c r="A6" s="4" t="s">
        <v>0</v>
      </c>
      <c r="B6" s="26" t="s">
        <v>49</v>
      </c>
      <c r="C6" s="5">
        <v>0.85</v>
      </c>
      <c r="D6" s="45">
        <v>0.85</v>
      </c>
      <c r="E6" s="44">
        <v>0.85</v>
      </c>
      <c r="F6" s="5">
        <v>0.85</v>
      </c>
      <c r="G6" s="4"/>
      <c r="H6" s="6">
        <f>(F6-C6)/C6</f>
        <v>0</v>
      </c>
      <c r="J6" s="14"/>
    </row>
    <row r="7" spans="1:12" x14ac:dyDescent="0.3">
      <c r="A7" s="4" t="s">
        <v>1</v>
      </c>
      <c r="B7" s="26" t="s">
        <v>48</v>
      </c>
      <c r="C7" s="5">
        <v>0.4</v>
      </c>
      <c r="D7" s="45">
        <v>0.4</v>
      </c>
      <c r="E7" s="44">
        <v>0.4</v>
      </c>
      <c r="F7" s="5">
        <v>0.4</v>
      </c>
      <c r="G7" s="4"/>
      <c r="H7" s="6">
        <f>(F7-C7)/C7</f>
        <v>0</v>
      </c>
      <c r="J7" s="14"/>
    </row>
    <row r="8" spans="1:12" x14ac:dyDescent="0.3">
      <c r="A8" s="4" t="s">
        <v>2</v>
      </c>
      <c r="B8" s="26" t="s">
        <v>47</v>
      </c>
      <c r="C8" s="5">
        <v>0.5</v>
      </c>
      <c r="D8" s="45">
        <v>0.5</v>
      </c>
      <c r="E8" s="44">
        <v>0.5</v>
      </c>
      <c r="F8" s="5">
        <v>0.5</v>
      </c>
      <c r="G8" s="4"/>
      <c r="H8" s="6">
        <f>(F8-C8)/C8</f>
        <v>0</v>
      </c>
      <c r="J8" s="14"/>
    </row>
    <row r="9" spans="1:12" x14ac:dyDescent="0.3">
      <c r="A9" s="4" t="s">
        <v>3</v>
      </c>
      <c r="B9" s="26" t="s">
        <v>46</v>
      </c>
      <c r="C9" s="5">
        <v>1000</v>
      </c>
      <c r="D9" s="45">
        <v>1000</v>
      </c>
      <c r="E9" s="44">
        <v>1000</v>
      </c>
      <c r="F9" s="5">
        <v>1000</v>
      </c>
      <c r="G9" s="4"/>
      <c r="H9" s="6">
        <f>(F9-C9)/C9</f>
        <v>0</v>
      </c>
      <c r="J9" s="14"/>
    </row>
    <row r="10" spans="1:12" x14ac:dyDescent="0.3">
      <c r="A10" s="4" t="s">
        <v>4</v>
      </c>
      <c r="B10" s="26" t="s">
        <v>45</v>
      </c>
      <c r="C10" s="5">
        <v>86.32</v>
      </c>
      <c r="D10" s="45">
        <v>86.32</v>
      </c>
      <c r="E10" s="44">
        <v>86.32</v>
      </c>
      <c r="F10" s="5">
        <v>86.32</v>
      </c>
      <c r="G10" s="4"/>
      <c r="H10" s="6">
        <f>(F10-C10)/C10</f>
        <v>0</v>
      </c>
      <c r="J10" s="14"/>
    </row>
    <row r="11" spans="1:12" x14ac:dyDescent="0.3">
      <c r="A11" s="4" t="s">
        <v>5</v>
      </c>
      <c r="B11" s="26" t="s">
        <v>44</v>
      </c>
      <c r="C11" s="5">
        <v>1.25</v>
      </c>
      <c r="D11" s="45">
        <v>1.25</v>
      </c>
      <c r="E11" s="44">
        <v>1.25</v>
      </c>
      <c r="F11" s="5">
        <v>1.25</v>
      </c>
      <c r="G11" s="4"/>
      <c r="H11" s="6">
        <f>(F11-C11)/C11</f>
        <v>0</v>
      </c>
      <c r="J11" s="14"/>
      <c r="L11" s="1"/>
    </row>
    <row r="12" spans="1:12" x14ac:dyDescent="0.3">
      <c r="A12" s="4" t="s">
        <v>6</v>
      </c>
      <c r="B12" s="26" t="s">
        <v>43</v>
      </c>
      <c r="C12" s="5">
        <v>1</v>
      </c>
      <c r="D12" s="45">
        <v>1</v>
      </c>
      <c r="E12" s="44">
        <v>1</v>
      </c>
      <c r="F12" s="5">
        <v>1</v>
      </c>
      <c r="G12" s="4"/>
      <c r="H12" s="6">
        <f>(F12-C12)/C12</f>
        <v>0</v>
      </c>
      <c r="J12" s="14"/>
    </row>
    <row r="13" spans="1:12" x14ac:dyDescent="0.3">
      <c r="A13" s="8" t="s">
        <v>7</v>
      </c>
      <c r="B13" s="28" t="s">
        <v>42</v>
      </c>
      <c r="C13" s="9">
        <v>1.85</v>
      </c>
      <c r="D13" s="47">
        <v>1.9</v>
      </c>
      <c r="E13" s="46">
        <v>1.85</v>
      </c>
      <c r="F13" s="9">
        <v>1.9</v>
      </c>
      <c r="G13" s="8"/>
      <c r="H13" s="10">
        <f>(F13-C13)/C13</f>
        <v>2.7027027027026931E-2</v>
      </c>
      <c r="J13" s="14">
        <v>30376.36</v>
      </c>
    </row>
    <row r="14" spans="1:12" x14ac:dyDescent="0.3">
      <c r="A14" s="4" t="s">
        <v>8</v>
      </c>
      <c r="B14" s="26" t="s">
        <v>41</v>
      </c>
      <c r="C14" s="5">
        <v>2.6</v>
      </c>
      <c r="D14" s="45">
        <v>2.6</v>
      </c>
      <c r="E14" s="44">
        <v>2.6</v>
      </c>
      <c r="F14" s="5">
        <v>2.6</v>
      </c>
      <c r="G14" s="4"/>
      <c r="H14" s="6">
        <f>(F14-C14)/C14</f>
        <v>0</v>
      </c>
      <c r="J14" s="14">
        <v>11200.800000000001</v>
      </c>
    </row>
    <row r="15" spans="1:12" x14ac:dyDescent="0.3">
      <c r="A15" s="4" t="s">
        <v>9</v>
      </c>
      <c r="B15" s="26" t="s">
        <v>40</v>
      </c>
      <c r="C15" s="5">
        <v>3.5</v>
      </c>
      <c r="D15" s="45">
        <v>3.5</v>
      </c>
      <c r="E15" s="44">
        <v>3.5</v>
      </c>
      <c r="F15" s="5">
        <v>3.5</v>
      </c>
      <c r="G15" s="4"/>
      <c r="H15" s="6">
        <f>(F15-C15)/C15</f>
        <v>0</v>
      </c>
      <c r="J15" s="14"/>
    </row>
    <row r="16" spans="1:12" x14ac:dyDescent="0.3">
      <c r="A16" s="4" t="s">
        <v>10</v>
      </c>
      <c r="B16" s="26" t="s">
        <v>39</v>
      </c>
      <c r="C16" s="5">
        <v>61</v>
      </c>
      <c r="D16" s="45">
        <v>61</v>
      </c>
      <c r="E16" s="44">
        <v>61</v>
      </c>
      <c r="F16" s="5">
        <v>61</v>
      </c>
      <c r="G16" s="4"/>
      <c r="H16" s="6">
        <f>(F16-C16)/C16</f>
        <v>0</v>
      </c>
      <c r="J16" s="14"/>
    </row>
    <row r="17" spans="1:10" x14ac:dyDescent="0.3">
      <c r="A17" s="4" t="s">
        <v>16</v>
      </c>
      <c r="B17" s="26" t="s">
        <v>38</v>
      </c>
      <c r="C17" s="5">
        <v>4.7</v>
      </c>
      <c r="D17" s="45">
        <v>4.7</v>
      </c>
      <c r="E17" s="44">
        <v>4.7</v>
      </c>
      <c r="F17" s="5">
        <v>4.7</v>
      </c>
      <c r="G17" s="4"/>
      <c r="H17" s="6">
        <f>(F17-C17)/C17</f>
        <v>0</v>
      </c>
      <c r="J17" s="14"/>
    </row>
    <row r="18" spans="1:10" x14ac:dyDescent="0.3">
      <c r="A18" s="4" t="s">
        <v>11</v>
      </c>
      <c r="B18" s="26" t="s">
        <v>37</v>
      </c>
      <c r="C18" s="5">
        <v>1</v>
      </c>
      <c r="D18" s="45">
        <v>1</v>
      </c>
      <c r="E18" s="44">
        <v>1</v>
      </c>
      <c r="F18" s="5">
        <v>1</v>
      </c>
      <c r="G18" s="4"/>
      <c r="H18" s="6">
        <f>(F18-C18)/C18</f>
        <v>0</v>
      </c>
      <c r="J18" s="14"/>
    </row>
    <row r="19" spans="1:10" x14ac:dyDescent="0.3">
      <c r="A19" s="4" t="s">
        <v>12</v>
      </c>
      <c r="B19" s="26" t="s">
        <v>36</v>
      </c>
      <c r="C19" s="5">
        <v>0.69</v>
      </c>
      <c r="D19" s="45">
        <v>0.69</v>
      </c>
      <c r="E19" s="44">
        <v>0.69</v>
      </c>
      <c r="F19" s="5">
        <v>0.69</v>
      </c>
      <c r="G19" s="4"/>
      <c r="H19" s="6">
        <f>(F19-C19)/C19</f>
        <v>0</v>
      </c>
      <c r="J19" s="14"/>
    </row>
    <row r="20" spans="1:10" x14ac:dyDescent="0.3">
      <c r="A20" s="4" t="s">
        <v>13</v>
      </c>
      <c r="B20" s="26" t="s">
        <v>35</v>
      </c>
      <c r="C20" s="5">
        <v>2.62</v>
      </c>
      <c r="D20" s="45">
        <v>2.62</v>
      </c>
      <c r="E20" s="44">
        <v>2.62</v>
      </c>
      <c r="F20" s="5">
        <v>2.62</v>
      </c>
      <c r="G20" s="4"/>
      <c r="H20" s="6">
        <f>(F20-C20)/C20</f>
        <v>0</v>
      </c>
      <c r="J20" s="14"/>
    </row>
    <row r="21" spans="1:10" x14ac:dyDescent="0.3">
      <c r="A21" s="4" t="s">
        <v>14</v>
      </c>
      <c r="B21" s="26" t="s">
        <v>34</v>
      </c>
      <c r="C21" s="5">
        <v>0.9</v>
      </c>
      <c r="D21" s="45">
        <v>0.9</v>
      </c>
      <c r="E21" s="44">
        <v>0.9</v>
      </c>
      <c r="F21" s="5">
        <v>0.9</v>
      </c>
      <c r="G21" s="4"/>
      <c r="H21" s="6">
        <f>(F21-C21)/C21</f>
        <v>0</v>
      </c>
      <c r="J21" s="14"/>
    </row>
    <row r="22" spans="1:10" x14ac:dyDescent="0.3">
      <c r="A22" s="4" t="s">
        <v>15</v>
      </c>
      <c r="B22" s="26" t="s">
        <v>33</v>
      </c>
      <c r="C22" s="5">
        <v>6.05</v>
      </c>
      <c r="D22" s="45">
        <v>6.05</v>
      </c>
      <c r="E22" s="44">
        <v>6.05</v>
      </c>
      <c r="F22" s="5">
        <v>6.05</v>
      </c>
      <c r="G22" s="4"/>
      <c r="H22" s="6">
        <f>(F22-C22)/C22</f>
        <v>0</v>
      </c>
      <c r="J22" s="14"/>
    </row>
    <row r="23" spans="1:10" x14ac:dyDescent="0.3">
      <c r="A23" t="s">
        <v>26</v>
      </c>
      <c r="B23" s="16" t="s">
        <v>32</v>
      </c>
      <c r="C23" s="1">
        <v>2.6</v>
      </c>
      <c r="D23" s="43">
        <v>2.6</v>
      </c>
      <c r="E23" s="42">
        <v>2.6</v>
      </c>
      <c r="F23" s="1">
        <v>2.6</v>
      </c>
      <c r="H23" s="6">
        <f>(F23-C23)/C23</f>
        <v>0</v>
      </c>
      <c r="J23" s="14"/>
    </row>
    <row r="24" spans="1:10" ht="15" thickBot="1" x14ac:dyDescent="0.35">
      <c r="A24" t="s">
        <v>24</v>
      </c>
      <c r="B24" s="16" t="s">
        <v>31</v>
      </c>
      <c r="J24" s="18"/>
    </row>
    <row r="25" spans="1:10" x14ac:dyDescent="0.3">
      <c r="A25" s="7"/>
      <c r="B25" s="1"/>
      <c r="J25" s="17">
        <f>SUM(J5:J24)</f>
        <v>41577.160000000003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F13" sqref="F13"/>
    </sheetView>
  </sheetViews>
  <sheetFormatPr defaultRowHeight="14.4" x14ac:dyDescent="0.3"/>
  <cols>
    <col min="1" max="1" width="25.44140625" customWidth="1"/>
    <col min="2" max="2" width="7.109375" customWidth="1"/>
    <col min="3" max="3" width="11.6640625" customWidth="1"/>
    <col min="4" max="5" width="9" style="41" customWidth="1"/>
    <col min="6" max="6" width="13.33203125" customWidth="1"/>
    <col min="8" max="8" width="11" customWidth="1"/>
    <col min="10" max="10" width="16.33203125" customWidth="1"/>
    <col min="12" max="12" width="10" customWidth="1"/>
  </cols>
  <sheetData>
    <row r="1" spans="1:12" x14ac:dyDescent="0.3">
      <c r="A1" s="40">
        <v>42927</v>
      </c>
      <c r="B1" s="40"/>
      <c r="C1" s="40"/>
      <c r="D1" s="40"/>
      <c r="E1" s="40"/>
      <c r="F1" s="40"/>
      <c r="G1" s="40"/>
      <c r="H1" s="40"/>
    </row>
    <row r="2" spans="1:12" x14ac:dyDescent="0.3">
      <c r="A2" s="3"/>
    </row>
    <row r="3" spans="1:12" x14ac:dyDescent="0.3">
      <c r="A3" s="2" t="s">
        <v>20</v>
      </c>
      <c r="B3" s="2" t="s">
        <v>52</v>
      </c>
      <c r="C3" s="2" t="s">
        <v>28</v>
      </c>
      <c r="D3" s="52" t="s">
        <v>30</v>
      </c>
      <c r="E3" s="51" t="s">
        <v>29</v>
      </c>
      <c r="F3" s="2" t="s">
        <v>27</v>
      </c>
      <c r="H3" s="2" t="s">
        <v>21</v>
      </c>
      <c r="J3" s="7" t="s">
        <v>23</v>
      </c>
    </row>
    <row r="4" spans="1:12" x14ac:dyDescent="0.3">
      <c r="A4" s="12" t="s">
        <v>17</v>
      </c>
      <c r="B4" s="27" t="s">
        <v>51</v>
      </c>
      <c r="C4" s="19">
        <v>1131.22</v>
      </c>
      <c r="D4" s="55"/>
      <c r="E4" s="25"/>
      <c r="F4" s="19">
        <v>1126.21</v>
      </c>
      <c r="G4" s="12"/>
      <c r="H4" s="11">
        <f>(F4-C4)/C4</f>
        <v>-4.4288467318470241E-3</v>
      </c>
      <c r="J4" s="14"/>
    </row>
    <row r="5" spans="1:12" x14ac:dyDescent="0.3">
      <c r="A5" s="4" t="s">
        <v>22</v>
      </c>
      <c r="B5" s="26" t="s">
        <v>50</v>
      </c>
      <c r="C5" s="5">
        <v>10</v>
      </c>
      <c r="D5" s="45">
        <v>10</v>
      </c>
      <c r="E5" s="44">
        <v>10</v>
      </c>
      <c r="F5" s="5">
        <v>10</v>
      </c>
      <c r="G5" s="4"/>
      <c r="H5" s="6">
        <f>(F5-C5)/C5</f>
        <v>0</v>
      </c>
      <c r="J5" s="14"/>
    </row>
    <row r="6" spans="1:12" x14ac:dyDescent="0.3">
      <c r="A6" s="12" t="s">
        <v>0</v>
      </c>
      <c r="B6" s="27" t="s">
        <v>49</v>
      </c>
      <c r="C6" s="13">
        <v>0.85</v>
      </c>
      <c r="D6" s="54">
        <v>0.85</v>
      </c>
      <c r="E6" s="53">
        <v>0.79</v>
      </c>
      <c r="F6" s="13">
        <v>0.79</v>
      </c>
      <c r="G6" s="12"/>
      <c r="H6" s="11">
        <f>(F6-C6)/C6</f>
        <v>-7.0588235294117577E-2</v>
      </c>
      <c r="J6" s="14">
        <v>3777.78</v>
      </c>
    </row>
    <row r="7" spans="1:12" x14ac:dyDescent="0.3">
      <c r="A7" s="4" t="s">
        <v>1</v>
      </c>
      <c r="B7" s="26" t="s">
        <v>48</v>
      </c>
      <c r="C7" s="5">
        <v>0.4</v>
      </c>
      <c r="D7" s="45">
        <v>0.4</v>
      </c>
      <c r="E7" s="44">
        <v>0.4</v>
      </c>
      <c r="F7" s="5">
        <v>0.4</v>
      </c>
      <c r="G7" s="4"/>
      <c r="H7" s="6">
        <f>(F7-C7)/C7</f>
        <v>0</v>
      </c>
      <c r="J7" s="14"/>
    </row>
    <row r="8" spans="1:12" x14ac:dyDescent="0.3">
      <c r="A8" s="4" t="s">
        <v>2</v>
      </c>
      <c r="B8" s="26" t="s">
        <v>47</v>
      </c>
      <c r="C8" s="5">
        <v>0.5</v>
      </c>
      <c r="D8" s="45">
        <v>0.5</v>
      </c>
      <c r="E8" s="44">
        <v>0.5</v>
      </c>
      <c r="F8" s="5">
        <v>0.5</v>
      </c>
      <c r="G8" s="4"/>
      <c r="H8" s="6">
        <f>(F8-C8)/C8</f>
        <v>0</v>
      </c>
      <c r="J8" s="14"/>
    </row>
    <row r="9" spans="1:12" x14ac:dyDescent="0.3">
      <c r="A9" s="4" t="s">
        <v>3</v>
      </c>
      <c r="B9" s="26" t="s">
        <v>46</v>
      </c>
      <c r="C9" s="5">
        <v>1000</v>
      </c>
      <c r="D9" s="45">
        <v>1010</v>
      </c>
      <c r="E9" s="44">
        <v>1000</v>
      </c>
      <c r="F9" s="5">
        <v>1000</v>
      </c>
      <c r="G9" s="4"/>
      <c r="H9" s="6">
        <f>(F9-C9)/C9</f>
        <v>0</v>
      </c>
      <c r="J9" s="14">
        <v>2010</v>
      </c>
    </row>
    <row r="10" spans="1:12" x14ac:dyDescent="0.3">
      <c r="A10" s="4" t="s">
        <v>4</v>
      </c>
      <c r="B10" s="26" t="s">
        <v>45</v>
      </c>
      <c r="C10" s="5">
        <v>86.32</v>
      </c>
      <c r="D10" s="45">
        <v>86.32</v>
      </c>
      <c r="E10" s="44">
        <v>86.32</v>
      </c>
      <c r="F10" s="5">
        <v>86.32</v>
      </c>
      <c r="G10" s="4"/>
      <c r="H10" s="6">
        <f>(F10-C10)/C10</f>
        <v>0</v>
      </c>
      <c r="J10" s="14"/>
    </row>
    <row r="11" spans="1:12" x14ac:dyDescent="0.3">
      <c r="A11" s="4" t="s">
        <v>5</v>
      </c>
      <c r="B11" s="26" t="s">
        <v>44</v>
      </c>
      <c r="C11" s="5">
        <v>1.25</v>
      </c>
      <c r="D11" s="45">
        <v>1.25</v>
      </c>
      <c r="E11" s="44">
        <v>1.25</v>
      </c>
      <c r="F11" s="5">
        <v>1.25</v>
      </c>
      <c r="G11" s="4"/>
      <c r="H11" s="6">
        <f>(F11-C11)/C11</f>
        <v>0</v>
      </c>
      <c r="J11" s="14"/>
      <c r="L11" s="1"/>
    </row>
    <row r="12" spans="1:12" x14ac:dyDescent="0.3">
      <c r="A12" s="4" t="s">
        <v>6</v>
      </c>
      <c r="B12" s="26" t="s">
        <v>43</v>
      </c>
      <c r="C12" s="5">
        <v>1</v>
      </c>
      <c r="D12" s="45">
        <v>1</v>
      </c>
      <c r="E12" s="44">
        <v>1</v>
      </c>
      <c r="F12" s="5">
        <v>1</v>
      </c>
      <c r="G12" s="4"/>
      <c r="H12" s="6">
        <f>(F12-C12)/C12</f>
        <v>0</v>
      </c>
      <c r="J12" s="14"/>
    </row>
    <row r="13" spans="1:12" x14ac:dyDescent="0.3">
      <c r="A13" s="12" t="s">
        <v>7</v>
      </c>
      <c r="B13" s="27" t="s">
        <v>42</v>
      </c>
      <c r="C13" s="13">
        <v>1.9</v>
      </c>
      <c r="D13" s="54">
        <v>1.9</v>
      </c>
      <c r="E13" s="53">
        <v>1.85</v>
      </c>
      <c r="F13" s="13">
        <v>1.85</v>
      </c>
      <c r="G13" s="12"/>
      <c r="H13" s="11">
        <f>(F13-C13)/C13</f>
        <v>-2.6315789473684119E-2</v>
      </c>
      <c r="J13" s="14">
        <v>103657.05</v>
      </c>
    </row>
    <row r="14" spans="1:12" x14ac:dyDescent="0.3">
      <c r="A14" s="4" t="s">
        <v>8</v>
      </c>
      <c r="B14" s="26" t="s">
        <v>41</v>
      </c>
      <c r="C14" s="5">
        <v>2.6</v>
      </c>
      <c r="D14" s="45">
        <v>2.6</v>
      </c>
      <c r="E14" s="44">
        <v>2.6</v>
      </c>
      <c r="F14" s="5">
        <v>2.6</v>
      </c>
      <c r="G14" s="4"/>
      <c r="H14" s="6">
        <f>(F14-C14)/C14</f>
        <v>0</v>
      </c>
      <c r="J14" s="14"/>
    </row>
    <row r="15" spans="1:12" x14ac:dyDescent="0.3">
      <c r="A15" s="4" t="s">
        <v>9</v>
      </c>
      <c r="B15" s="26" t="s">
        <v>40</v>
      </c>
      <c r="C15" s="5">
        <v>3.5</v>
      </c>
      <c r="D15" s="45">
        <v>3.5</v>
      </c>
      <c r="E15" s="44">
        <v>3.5</v>
      </c>
      <c r="F15" s="5">
        <v>3.5</v>
      </c>
      <c r="G15" s="4"/>
      <c r="H15" s="6">
        <f>(F15-C15)/C15</f>
        <v>0</v>
      </c>
      <c r="J15" s="14"/>
    </row>
    <row r="16" spans="1:12" x14ac:dyDescent="0.3">
      <c r="A16" s="4" t="s">
        <v>10</v>
      </c>
      <c r="B16" s="26" t="s">
        <v>39</v>
      </c>
      <c r="C16" s="5">
        <v>61</v>
      </c>
      <c r="D16" s="45">
        <v>61</v>
      </c>
      <c r="E16" s="44">
        <v>61</v>
      </c>
      <c r="F16" s="5">
        <v>61</v>
      </c>
      <c r="G16" s="4"/>
      <c r="H16" s="6">
        <f>(F16-C16)/C16</f>
        <v>0</v>
      </c>
      <c r="J16" s="14">
        <v>3050</v>
      </c>
    </row>
    <row r="17" spans="1:10" x14ac:dyDescent="0.3">
      <c r="A17" s="4" t="s">
        <v>16</v>
      </c>
      <c r="B17" s="26" t="s">
        <v>38</v>
      </c>
      <c r="C17" s="5">
        <v>4.7</v>
      </c>
      <c r="D17" s="45">
        <v>4.7</v>
      </c>
      <c r="E17" s="44">
        <v>4.7</v>
      </c>
      <c r="F17" s="5">
        <v>4.7</v>
      </c>
      <c r="G17" s="4"/>
      <c r="H17" s="6">
        <f>(F17-C17)/C17</f>
        <v>0</v>
      </c>
      <c r="J17" s="14"/>
    </row>
    <row r="18" spans="1:10" x14ac:dyDescent="0.3">
      <c r="A18" s="4" t="s">
        <v>11</v>
      </c>
      <c r="B18" s="26" t="s">
        <v>37</v>
      </c>
      <c r="C18" s="5">
        <v>1</v>
      </c>
      <c r="D18" s="45">
        <v>1</v>
      </c>
      <c r="E18" s="44">
        <v>1</v>
      </c>
      <c r="F18" s="5">
        <v>1</v>
      </c>
      <c r="G18" s="4"/>
      <c r="H18" s="6">
        <f>(F18-C18)/C18</f>
        <v>0</v>
      </c>
      <c r="J18" s="14">
        <v>8252</v>
      </c>
    </row>
    <row r="19" spans="1:10" x14ac:dyDescent="0.3">
      <c r="A19" s="4" t="s">
        <v>12</v>
      </c>
      <c r="B19" s="26" t="s">
        <v>36</v>
      </c>
      <c r="C19" s="5">
        <v>0.69</v>
      </c>
      <c r="D19" s="45">
        <v>0.69</v>
      </c>
      <c r="E19" s="44">
        <v>0.69</v>
      </c>
      <c r="F19" s="5">
        <v>0.69</v>
      </c>
      <c r="G19" s="4"/>
      <c r="H19" s="6">
        <f>(F19-C19)/C19</f>
        <v>0</v>
      </c>
      <c r="J19" s="14"/>
    </row>
    <row r="20" spans="1:10" x14ac:dyDescent="0.3">
      <c r="A20" s="4" t="s">
        <v>13</v>
      </c>
      <c r="B20" s="26" t="s">
        <v>35</v>
      </c>
      <c r="C20" s="5">
        <v>2.62</v>
      </c>
      <c r="D20" s="45">
        <v>2.62</v>
      </c>
      <c r="E20" s="44">
        <v>2.62</v>
      </c>
      <c r="F20" s="5">
        <v>2.62</v>
      </c>
      <c r="G20" s="4"/>
      <c r="H20" s="6">
        <f>(F20-C20)/C20</f>
        <v>0</v>
      </c>
      <c r="J20" s="14"/>
    </row>
    <row r="21" spans="1:10" x14ac:dyDescent="0.3">
      <c r="A21" s="4" t="s">
        <v>14</v>
      </c>
      <c r="B21" s="26" t="s">
        <v>34</v>
      </c>
      <c r="C21" s="5">
        <v>0.9</v>
      </c>
      <c r="D21" s="45">
        <v>0.9</v>
      </c>
      <c r="E21" s="44">
        <v>0.9</v>
      </c>
      <c r="F21" s="5">
        <v>0.9</v>
      </c>
      <c r="G21" s="4"/>
      <c r="H21" s="6">
        <f>(F21-C21)/C21</f>
        <v>0</v>
      </c>
      <c r="J21" s="14"/>
    </row>
    <row r="22" spans="1:10" x14ac:dyDescent="0.3">
      <c r="A22" s="4" t="s">
        <v>15</v>
      </c>
      <c r="B22" s="26" t="s">
        <v>33</v>
      </c>
      <c r="C22" s="5">
        <v>6.05</v>
      </c>
      <c r="D22" s="45">
        <v>6.05</v>
      </c>
      <c r="E22" s="44">
        <v>6.05</v>
      </c>
      <c r="F22" s="5">
        <v>6.05</v>
      </c>
      <c r="G22" s="4"/>
      <c r="H22" s="6">
        <f>(F22-C22)/C22</f>
        <v>0</v>
      </c>
      <c r="J22" s="14">
        <v>1936</v>
      </c>
    </row>
    <row r="23" spans="1:10" x14ac:dyDescent="0.3">
      <c r="A23" t="s">
        <v>26</v>
      </c>
      <c r="B23" s="16" t="s">
        <v>32</v>
      </c>
      <c r="C23" s="1">
        <v>2.6</v>
      </c>
      <c r="D23" s="43">
        <v>2.6</v>
      </c>
      <c r="E23" s="42">
        <v>2.6</v>
      </c>
      <c r="F23" s="1">
        <v>2.6</v>
      </c>
      <c r="H23" s="6">
        <f>(F23-C23)/C23</f>
        <v>0</v>
      </c>
      <c r="J23" s="14">
        <v>22461.4</v>
      </c>
    </row>
    <row r="24" spans="1:10" ht="15" thickBot="1" x14ac:dyDescent="0.35">
      <c r="A24" t="s">
        <v>24</v>
      </c>
      <c r="B24" s="16" t="s">
        <v>31</v>
      </c>
      <c r="J24" s="18"/>
    </row>
    <row r="25" spans="1:10" x14ac:dyDescent="0.3">
      <c r="A25" s="7"/>
      <c r="B25" s="1"/>
      <c r="J25" s="17">
        <f>SUM(J5:J24)</f>
        <v>145144.23000000001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activeCell="F16" sqref="F16"/>
    </sheetView>
  </sheetViews>
  <sheetFormatPr defaultRowHeight="14.4" x14ac:dyDescent="0.3"/>
  <cols>
    <col min="1" max="1" width="25.44140625" customWidth="1"/>
    <col min="2" max="2" width="7.109375" customWidth="1"/>
    <col min="3" max="3" width="11.6640625" customWidth="1"/>
    <col min="4" max="5" width="9" style="41" customWidth="1"/>
    <col min="6" max="6" width="13.33203125" customWidth="1"/>
    <col min="8" max="8" width="11" customWidth="1"/>
    <col min="10" max="10" width="16.33203125" customWidth="1"/>
    <col min="12" max="12" width="10" customWidth="1"/>
  </cols>
  <sheetData>
    <row r="1" spans="1:12" x14ac:dyDescent="0.3">
      <c r="A1" s="40">
        <v>42928</v>
      </c>
      <c r="B1" s="40"/>
      <c r="C1" s="40"/>
      <c r="D1" s="40"/>
      <c r="E1" s="40"/>
      <c r="F1" s="40"/>
      <c r="G1" s="40"/>
      <c r="H1" s="40"/>
    </row>
    <row r="2" spans="1:12" x14ac:dyDescent="0.3">
      <c r="A2" s="3"/>
    </row>
    <row r="3" spans="1:12" x14ac:dyDescent="0.3">
      <c r="A3" s="2" t="s">
        <v>20</v>
      </c>
      <c r="B3" s="2" t="s">
        <v>52</v>
      </c>
      <c r="C3" s="2" t="s">
        <v>28</v>
      </c>
      <c r="D3" s="52" t="s">
        <v>30</v>
      </c>
      <c r="E3" s="51" t="s">
        <v>29</v>
      </c>
      <c r="F3" s="2" t="s">
        <v>27</v>
      </c>
      <c r="H3" s="2" t="s">
        <v>21</v>
      </c>
      <c r="J3" s="7" t="s">
        <v>23</v>
      </c>
    </row>
    <row r="4" spans="1:12" x14ac:dyDescent="0.3">
      <c r="A4" s="8" t="s">
        <v>17</v>
      </c>
      <c r="B4" s="28" t="s">
        <v>51</v>
      </c>
      <c r="C4" s="48">
        <v>1126.21</v>
      </c>
      <c r="D4" s="50"/>
      <c r="E4" s="49"/>
      <c r="F4" s="48">
        <v>1140.9100000000001</v>
      </c>
      <c r="G4" s="8"/>
      <c r="H4" s="10">
        <f>(F4-C4)/C4</f>
        <v>1.3052627840278497E-2</v>
      </c>
      <c r="J4" s="14"/>
    </row>
    <row r="5" spans="1:12" x14ac:dyDescent="0.3">
      <c r="A5" s="4" t="s">
        <v>22</v>
      </c>
      <c r="B5" s="26" t="s">
        <v>50</v>
      </c>
      <c r="C5" s="5">
        <v>10</v>
      </c>
      <c r="D5" s="45">
        <v>10</v>
      </c>
      <c r="E5" s="44">
        <v>10</v>
      </c>
      <c r="F5" s="5">
        <v>10</v>
      </c>
      <c r="G5" s="4"/>
      <c r="H5" s="6">
        <f>(F5-C5)/C5</f>
        <v>0</v>
      </c>
      <c r="J5" s="14"/>
    </row>
    <row r="6" spans="1:12" x14ac:dyDescent="0.3">
      <c r="A6" s="4" t="s">
        <v>0</v>
      </c>
      <c r="B6" s="26" t="s">
        <v>49</v>
      </c>
      <c r="C6" s="5">
        <v>0.79</v>
      </c>
      <c r="D6" s="45">
        <v>0.85</v>
      </c>
      <c r="E6" s="44">
        <v>0.79</v>
      </c>
      <c r="F6" s="5">
        <v>0.79</v>
      </c>
      <c r="G6" s="4"/>
      <c r="H6" s="6">
        <f>(F6-C6)/C6</f>
        <v>0</v>
      </c>
      <c r="J6" s="14"/>
    </row>
    <row r="7" spans="1:12" x14ac:dyDescent="0.3">
      <c r="A7" s="4" t="s">
        <v>1</v>
      </c>
      <c r="B7" s="26" t="s">
        <v>48</v>
      </c>
      <c r="C7" s="5">
        <v>0.4</v>
      </c>
      <c r="D7" s="45">
        <v>0.4</v>
      </c>
      <c r="E7" s="44">
        <v>0.4</v>
      </c>
      <c r="F7" s="5">
        <v>0.4</v>
      </c>
      <c r="G7" s="4"/>
      <c r="H7" s="6">
        <f>(F7-C7)/C7</f>
        <v>0</v>
      </c>
      <c r="J7" s="14">
        <v>308.8</v>
      </c>
    </row>
    <row r="8" spans="1:12" x14ac:dyDescent="0.3">
      <c r="A8" s="4" t="s">
        <v>2</v>
      </c>
      <c r="B8" s="26" t="s">
        <v>47</v>
      </c>
      <c r="C8" s="5">
        <v>0.5</v>
      </c>
      <c r="D8" s="45">
        <v>0.5</v>
      </c>
      <c r="E8" s="44">
        <v>0.5</v>
      </c>
      <c r="F8" s="5">
        <v>0.5</v>
      </c>
      <c r="G8" s="4"/>
      <c r="H8" s="6">
        <f>(F8-C8)/C8</f>
        <v>0</v>
      </c>
      <c r="J8" s="14"/>
    </row>
    <row r="9" spans="1:12" x14ac:dyDescent="0.3">
      <c r="A9" s="4" t="s">
        <v>3</v>
      </c>
      <c r="B9" s="26" t="s">
        <v>46</v>
      </c>
      <c r="C9" s="5">
        <v>1000</v>
      </c>
      <c r="D9" s="45">
        <v>1010</v>
      </c>
      <c r="E9" s="44">
        <v>1000</v>
      </c>
      <c r="F9" s="5">
        <v>1000</v>
      </c>
      <c r="G9" s="4"/>
      <c r="H9" s="6">
        <f>(F9-C9)/C9</f>
        <v>0</v>
      </c>
      <c r="J9" s="14"/>
    </row>
    <row r="10" spans="1:12" x14ac:dyDescent="0.3">
      <c r="A10" s="12" t="s">
        <v>4</v>
      </c>
      <c r="B10" s="27" t="s">
        <v>45</v>
      </c>
      <c r="C10" s="13">
        <v>86.32</v>
      </c>
      <c r="D10" s="54">
        <v>86.32</v>
      </c>
      <c r="E10" s="53">
        <v>85</v>
      </c>
      <c r="F10" s="13">
        <v>85</v>
      </c>
      <c r="G10" s="12"/>
      <c r="H10" s="11">
        <f>(F10-C10)/C10</f>
        <v>-1.5291936978683888E-2</v>
      </c>
      <c r="J10" s="14">
        <v>850</v>
      </c>
    </row>
    <row r="11" spans="1:12" x14ac:dyDescent="0.3">
      <c r="A11" s="4" t="s">
        <v>5</v>
      </c>
      <c r="B11" s="26" t="s">
        <v>44</v>
      </c>
      <c r="C11" s="5">
        <v>1.25</v>
      </c>
      <c r="D11" s="45">
        <v>1.25</v>
      </c>
      <c r="E11" s="44">
        <v>1.25</v>
      </c>
      <c r="F11" s="5">
        <v>1.25</v>
      </c>
      <c r="G11" s="4"/>
      <c r="H11" s="6">
        <f>(F11-C11)/C11</f>
        <v>0</v>
      </c>
      <c r="J11" s="14"/>
      <c r="L11" s="1"/>
    </row>
    <row r="12" spans="1:12" x14ac:dyDescent="0.3">
      <c r="A12" s="4" t="s">
        <v>6</v>
      </c>
      <c r="B12" s="26" t="s">
        <v>43</v>
      </c>
      <c r="C12" s="5">
        <v>1</v>
      </c>
      <c r="D12" s="45">
        <v>1</v>
      </c>
      <c r="E12" s="44">
        <v>1</v>
      </c>
      <c r="F12" s="5">
        <v>1</v>
      </c>
      <c r="G12" s="4"/>
      <c r="H12" s="6">
        <f>(F12-C12)/C12</f>
        <v>0</v>
      </c>
      <c r="J12" s="14"/>
    </row>
    <row r="13" spans="1:12" x14ac:dyDescent="0.3">
      <c r="A13" s="8" t="s">
        <v>7</v>
      </c>
      <c r="B13" s="28" t="s">
        <v>42</v>
      </c>
      <c r="C13" s="9">
        <v>1.85</v>
      </c>
      <c r="D13" s="47">
        <v>1.9</v>
      </c>
      <c r="E13" s="46">
        <v>1.85</v>
      </c>
      <c r="F13" s="9">
        <v>1.89</v>
      </c>
      <c r="G13" s="8"/>
      <c r="H13" s="10">
        <f>(F13-C13)/C13</f>
        <v>2.1621621621621519E-2</v>
      </c>
      <c r="J13" s="14">
        <v>9919.7099999999991</v>
      </c>
    </row>
    <row r="14" spans="1:12" x14ac:dyDescent="0.3">
      <c r="A14" s="4" t="s">
        <v>8</v>
      </c>
      <c r="B14" s="26" t="s">
        <v>41</v>
      </c>
      <c r="C14" s="5">
        <v>2.6</v>
      </c>
      <c r="D14" s="45">
        <v>2.6</v>
      </c>
      <c r="E14" s="44">
        <v>2.6</v>
      </c>
      <c r="F14" s="5">
        <v>2.6</v>
      </c>
      <c r="G14" s="4"/>
      <c r="H14" s="6">
        <f>(F14-C14)/C14</f>
        <v>0</v>
      </c>
      <c r="J14" s="14"/>
    </row>
    <row r="15" spans="1:12" x14ac:dyDescent="0.3">
      <c r="A15" s="4" t="s">
        <v>9</v>
      </c>
      <c r="B15" s="26" t="s">
        <v>40</v>
      </c>
      <c r="C15" s="5">
        <v>3.5</v>
      </c>
      <c r="D15" s="45">
        <v>3.5</v>
      </c>
      <c r="E15" s="44">
        <v>3.5</v>
      </c>
      <c r="F15" s="5">
        <v>3.5</v>
      </c>
      <c r="G15" s="4"/>
      <c r="H15" s="6">
        <f>(F15-C15)/C15</f>
        <v>0</v>
      </c>
      <c r="J15" s="14"/>
    </row>
    <row r="16" spans="1:12" x14ac:dyDescent="0.3">
      <c r="A16" s="8" t="s">
        <v>10</v>
      </c>
      <c r="B16" s="28" t="s">
        <v>39</v>
      </c>
      <c r="C16" s="9">
        <v>61</v>
      </c>
      <c r="D16" s="47">
        <v>63</v>
      </c>
      <c r="E16" s="46">
        <v>61</v>
      </c>
      <c r="F16" s="9">
        <v>63</v>
      </c>
      <c r="G16" s="8"/>
      <c r="H16" s="10">
        <f>(F16-C16)/C16</f>
        <v>3.2786885245901641E-2</v>
      </c>
      <c r="J16" s="14">
        <v>22050</v>
      </c>
    </row>
    <row r="17" spans="1:10" x14ac:dyDescent="0.3">
      <c r="A17" s="4" t="s">
        <v>16</v>
      </c>
      <c r="B17" s="26" t="s">
        <v>38</v>
      </c>
      <c r="C17" s="5">
        <v>4.7</v>
      </c>
      <c r="D17" s="45">
        <v>4.7</v>
      </c>
      <c r="E17" s="44">
        <v>4.7</v>
      </c>
      <c r="F17" s="5">
        <v>4.7</v>
      </c>
      <c r="G17" s="4"/>
      <c r="H17" s="6">
        <f>(F17-C17)/C17</f>
        <v>0</v>
      </c>
      <c r="J17" s="14"/>
    </row>
    <row r="18" spans="1:10" x14ac:dyDescent="0.3">
      <c r="A18" s="4" t="s">
        <v>11</v>
      </c>
      <c r="B18" s="26" t="s">
        <v>37</v>
      </c>
      <c r="C18" s="5">
        <v>1</v>
      </c>
      <c r="D18" s="45">
        <v>1</v>
      </c>
      <c r="E18" s="44">
        <v>1</v>
      </c>
      <c r="F18" s="5">
        <v>1</v>
      </c>
      <c r="G18" s="4"/>
      <c r="H18" s="6">
        <f>(F18-C18)/C18</f>
        <v>0</v>
      </c>
      <c r="J18" s="14"/>
    </row>
    <row r="19" spans="1:10" x14ac:dyDescent="0.3">
      <c r="A19" s="4" t="s">
        <v>12</v>
      </c>
      <c r="B19" s="26" t="s">
        <v>36</v>
      </c>
      <c r="C19" s="5">
        <v>0.69</v>
      </c>
      <c r="D19" s="45">
        <v>0.69</v>
      </c>
      <c r="E19" s="44">
        <v>0.69</v>
      </c>
      <c r="F19" s="5">
        <v>0.69</v>
      </c>
      <c r="G19" s="4"/>
      <c r="H19" s="6">
        <f>(F19-C19)/C19</f>
        <v>0</v>
      </c>
      <c r="J19" s="14"/>
    </row>
    <row r="20" spans="1:10" x14ac:dyDescent="0.3">
      <c r="A20" s="4" t="s">
        <v>13</v>
      </c>
      <c r="B20" s="26" t="s">
        <v>35</v>
      </c>
      <c r="C20" s="5">
        <v>2.62</v>
      </c>
      <c r="D20" s="45">
        <v>2.62</v>
      </c>
      <c r="E20" s="44">
        <v>2.62</v>
      </c>
      <c r="F20" s="5">
        <v>2.62</v>
      </c>
      <c r="G20" s="4"/>
      <c r="H20" s="6">
        <f>(F20-C20)/C20</f>
        <v>0</v>
      </c>
      <c r="J20" s="14"/>
    </row>
    <row r="21" spans="1:10" x14ac:dyDescent="0.3">
      <c r="A21" s="8" t="s">
        <v>14</v>
      </c>
      <c r="B21" s="28" t="s">
        <v>34</v>
      </c>
      <c r="C21" s="9">
        <v>0.9</v>
      </c>
      <c r="D21" s="47">
        <v>0.94</v>
      </c>
      <c r="E21" s="46">
        <v>0.9</v>
      </c>
      <c r="F21" s="9">
        <v>0.94</v>
      </c>
      <c r="G21" s="8"/>
      <c r="H21" s="10">
        <f>(F21-C21)/C21</f>
        <v>4.4444444444444363E-2</v>
      </c>
      <c r="J21" s="14">
        <v>4700</v>
      </c>
    </row>
    <row r="22" spans="1:10" x14ac:dyDescent="0.3">
      <c r="A22" s="4" t="s">
        <v>15</v>
      </c>
      <c r="B22" s="26" t="s">
        <v>33</v>
      </c>
      <c r="C22" s="5">
        <v>6.05</v>
      </c>
      <c r="D22" s="45">
        <v>6.05</v>
      </c>
      <c r="E22" s="44">
        <v>6.05</v>
      </c>
      <c r="F22" s="5">
        <v>6.05</v>
      </c>
      <c r="G22" s="4"/>
      <c r="H22" s="6">
        <f>(F22-C22)/C22</f>
        <v>0</v>
      </c>
      <c r="J22" s="14">
        <v>284.35000000000002</v>
      </c>
    </row>
    <row r="23" spans="1:10" x14ac:dyDescent="0.3">
      <c r="A23" t="s">
        <v>26</v>
      </c>
      <c r="B23" s="16" t="s">
        <v>32</v>
      </c>
      <c r="C23" s="1">
        <v>2.6</v>
      </c>
      <c r="D23" s="43">
        <v>2.6</v>
      </c>
      <c r="E23" s="42">
        <v>2.6</v>
      </c>
      <c r="F23" s="1">
        <v>2.6</v>
      </c>
      <c r="H23" s="6">
        <f>(F23-C23)/C23</f>
        <v>0</v>
      </c>
      <c r="J23" s="14"/>
    </row>
    <row r="24" spans="1:10" ht="15" thickBot="1" x14ac:dyDescent="0.35">
      <c r="A24" t="s">
        <v>24</v>
      </c>
      <c r="B24" s="16" t="s">
        <v>31</v>
      </c>
      <c r="J24" s="18"/>
    </row>
    <row r="25" spans="1:10" x14ac:dyDescent="0.3">
      <c r="A25" s="7"/>
      <c r="B25" s="1"/>
      <c r="J25" s="17">
        <f>SUM(J5:J24)</f>
        <v>38112.859999999993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sqref="A1:H1"/>
    </sheetView>
  </sheetViews>
  <sheetFormatPr defaultRowHeight="14.4" x14ac:dyDescent="0.3"/>
  <cols>
    <col min="1" max="1" width="25.44140625" customWidth="1"/>
    <col min="2" max="2" width="7.109375" customWidth="1"/>
    <col min="3" max="3" width="11.6640625" customWidth="1"/>
    <col min="4" max="5" width="9" style="41" customWidth="1"/>
    <col min="6" max="6" width="13.33203125" customWidth="1"/>
    <col min="8" max="8" width="11" customWidth="1"/>
    <col min="10" max="10" width="16.33203125" customWidth="1"/>
    <col min="12" max="12" width="10" customWidth="1"/>
  </cols>
  <sheetData>
    <row r="1" spans="1:12" x14ac:dyDescent="0.3">
      <c r="A1" s="40">
        <v>42929</v>
      </c>
      <c r="B1" s="40"/>
      <c r="C1" s="40"/>
      <c r="D1" s="40"/>
      <c r="E1" s="40"/>
      <c r="F1" s="40"/>
      <c r="G1" s="40"/>
      <c r="H1" s="40"/>
    </row>
    <row r="2" spans="1:12" x14ac:dyDescent="0.3">
      <c r="A2" s="3"/>
    </row>
    <row r="3" spans="1:12" x14ac:dyDescent="0.3">
      <c r="A3" s="2" t="s">
        <v>20</v>
      </c>
      <c r="B3" s="2" t="s">
        <v>52</v>
      </c>
      <c r="C3" s="2" t="s">
        <v>28</v>
      </c>
      <c r="D3" s="52" t="s">
        <v>30</v>
      </c>
      <c r="E3" s="51" t="s">
        <v>29</v>
      </c>
      <c r="F3" s="2" t="s">
        <v>27</v>
      </c>
      <c r="H3" s="2" t="s">
        <v>21</v>
      </c>
      <c r="J3" s="7" t="s">
        <v>23</v>
      </c>
    </row>
    <row r="4" spans="1:12" x14ac:dyDescent="0.3">
      <c r="A4" s="4" t="s">
        <v>17</v>
      </c>
      <c r="B4" s="26" t="s">
        <v>51</v>
      </c>
      <c r="C4" s="23">
        <v>1140.9100000000001</v>
      </c>
      <c r="D4" s="56"/>
      <c r="E4" s="24"/>
      <c r="F4" s="23">
        <v>1140.9100000000001</v>
      </c>
      <c r="G4" s="4"/>
      <c r="H4" s="6">
        <f>(F4-C4)/C4</f>
        <v>0</v>
      </c>
      <c r="J4" s="14"/>
    </row>
    <row r="5" spans="1:12" x14ac:dyDescent="0.3">
      <c r="A5" s="4" t="s">
        <v>22</v>
      </c>
      <c r="B5" s="26" t="s">
        <v>50</v>
      </c>
      <c r="C5" s="5">
        <v>10</v>
      </c>
      <c r="D5" s="45">
        <v>10</v>
      </c>
      <c r="E5" s="44">
        <v>10</v>
      </c>
      <c r="F5" s="5">
        <v>10</v>
      </c>
      <c r="G5" s="4"/>
      <c r="H5" s="6">
        <f>(F5-C5)/C5</f>
        <v>0</v>
      </c>
      <c r="J5" s="14"/>
    </row>
    <row r="6" spans="1:12" x14ac:dyDescent="0.3">
      <c r="A6" s="4" t="s">
        <v>0</v>
      </c>
      <c r="B6" s="26" t="s">
        <v>49</v>
      </c>
      <c r="C6" s="5">
        <v>0.79</v>
      </c>
      <c r="D6" s="45">
        <v>0.79</v>
      </c>
      <c r="E6" s="44">
        <v>0.79</v>
      </c>
      <c r="F6" s="5">
        <v>0.79</v>
      </c>
      <c r="G6" s="4"/>
      <c r="H6" s="6">
        <f>(F6-C6)/C6</f>
        <v>0</v>
      </c>
      <c r="J6" s="14"/>
    </row>
    <row r="7" spans="1:12" x14ac:dyDescent="0.3">
      <c r="A7" s="4" t="s">
        <v>1</v>
      </c>
      <c r="B7" s="26" t="s">
        <v>48</v>
      </c>
      <c r="C7" s="5">
        <v>0.4</v>
      </c>
      <c r="D7" s="45">
        <v>0.4</v>
      </c>
      <c r="E7" s="44">
        <v>0.4</v>
      </c>
      <c r="F7" s="5">
        <v>0.4</v>
      </c>
      <c r="G7" s="4"/>
      <c r="H7" s="6">
        <f>(F7-C7)/C7</f>
        <v>0</v>
      </c>
      <c r="J7" s="14">
        <v>4000</v>
      </c>
    </row>
    <row r="8" spans="1:12" x14ac:dyDescent="0.3">
      <c r="A8" s="4" t="s">
        <v>2</v>
      </c>
      <c r="B8" s="26" t="s">
        <v>47</v>
      </c>
      <c r="C8" s="5">
        <v>0.5</v>
      </c>
      <c r="D8" s="45">
        <v>0.5</v>
      </c>
      <c r="E8" s="44">
        <v>0.5</v>
      </c>
      <c r="F8" s="5">
        <v>0.5</v>
      </c>
      <c r="G8" s="4"/>
      <c r="H8" s="6">
        <f>(F8-C8)/C8</f>
        <v>0</v>
      </c>
      <c r="J8" s="14">
        <v>7500</v>
      </c>
    </row>
    <row r="9" spans="1:12" x14ac:dyDescent="0.3">
      <c r="A9" s="4" t="s">
        <v>3</v>
      </c>
      <c r="B9" s="26" t="s">
        <v>46</v>
      </c>
      <c r="C9" s="5">
        <v>1000</v>
      </c>
      <c r="D9" s="45">
        <v>1000</v>
      </c>
      <c r="E9" s="44">
        <v>1000</v>
      </c>
      <c r="F9" s="5">
        <v>1000</v>
      </c>
      <c r="G9" s="4"/>
      <c r="H9" s="6">
        <f>(F9-C9)/C9</f>
        <v>0</v>
      </c>
      <c r="J9" s="14">
        <v>3000</v>
      </c>
    </row>
    <row r="10" spans="1:12" x14ac:dyDescent="0.3">
      <c r="A10" s="12" t="s">
        <v>4</v>
      </c>
      <c r="B10" s="27" t="s">
        <v>45</v>
      </c>
      <c r="C10" s="13">
        <v>85</v>
      </c>
      <c r="D10" s="54">
        <v>85</v>
      </c>
      <c r="E10" s="53">
        <v>84</v>
      </c>
      <c r="F10" s="13">
        <v>84</v>
      </c>
      <c r="G10" s="12"/>
      <c r="H10" s="11">
        <f>(F10-C10)/C10</f>
        <v>-1.1764705882352941E-2</v>
      </c>
      <c r="J10" s="14">
        <v>2352</v>
      </c>
    </row>
    <row r="11" spans="1:12" x14ac:dyDescent="0.3">
      <c r="A11" s="4" t="s">
        <v>5</v>
      </c>
      <c r="B11" s="26" t="s">
        <v>44</v>
      </c>
      <c r="C11" s="5">
        <v>1.25</v>
      </c>
      <c r="D11" s="45">
        <v>1.25</v>
      </c>
      <c r="E11" s="44">
        <v>1.25</v>
      </c>
      <c r="F11" s="5">
        <v>1.25</v>
      </c>
      <c r="G11" s="4"/>
      <c r="H11" s="6">
        <f>(F11-C11)/C11</f>
        <v>0</v>
      </c>
      <c r="J11" s="14"/>
      <c r="L11" s="1"/>
    </row>
    <row r="12" spans="1:12" x14ac:dyDescent="0.3">
      <c r="A12" s="4" t="s">
        <v>6</v>
      </c>
      <c r="B12" s="26" t="s">
        <v>43</v>
      </c>
      <c r="C12" s="5">
        <v>1</v>
      </c>
      <c r="D12" s="45">
        <v>1</v>
      </c>
      <c r="E12" s="44">
        <v>1</v>
      </c>
      <c r="F12" s="5">
        <v>1</v>
      </c>
      <c r="G12" s="4"/>
      <c r="H12" s="6">
        <f>(F12-C12)/C12</f>
        <v>0</v>
      </c>
      <c r="J12" s="14"/>
    </row>
    <row r="13" spans="1:12" x14ac:dyDescent="0.3">
      <c r="A13" s="4" t="s">
        <v>7</v>
      </c>
      <c r="B13" s="26" t="s">
        <v>42</v>
      </c>
      <c r="C13" s="5">
        <v>1.89</v>
      </c>
      <c r="D13" s="45">
        <v>1.89</v>
      </c>
      <c r="E13" s="44">
        <v>1.75</v>
      </c>
      <c r="F13" s="5">
        <v>1.89</v>
      </c>
      <c r="G13" s="4"/>
      <c r="H13" s="6">
        <f>(F13-C13)/C13</f>
        <v>0</v>
      </c>
      <c r="J13" s="14">
        <v>38913.490000000005</v>
      </c>
    </row>
    <row r="14" spans="1:12" x14ac:dyDescent="0.3">
      <c r="A14" s="4" t="s">
        <v>8</v>
      </c>
      <c r="B14" s="26" t="s">
        <v>41</v>
      </c>
      <c r="C14" s="5">
        <v>2.6</v>
      </c>
      <c r="D14" s="45">
        <v>2.6</v>
      </c>
      <c r="E14" s="44">
        <v>2.6</v>
      </c>
      <c r="F14" s="5">
        <v>2.6</v>
      </c>
      <c r="G14" s="4"/>
      <c r="H14" s="6">
        <f>(F14-C14)/C14</f>
        <v>0</v>
      </c>
      <c r="J14" s="14"/>
    </row>
    <row r="15" spans="1:12" x14ac:dyDescent="0.3">
      <c r="A15" s="4" t="s">
        <v>9</v>
      </c>
      <c r="B15" s="26" t="s">
        <v>40</v>
      </c>
      <c r="C15" s="5">
        <v>3.5</v>
      </c>
      <c r="D15" s="45">
        <v>3.5</v>
      </c>
      <c r="E15" s="44">
        <v>3.5</v>
      </c>
      <c r="F15" s="5">
        <v>3.5</v>
      </c>
      <c r="G15" s="4"/>
      <c r="H15" s="6">
        <f>(F15-C15)/C15</f>
        <v>0</v>
      </c>
      <c r="J15" s="14"/>
    </row>
    <row r="16" spans="1:12" x14ac:dyDescent="0.3">
      <c r="A16" s="4" t="s">
        <v>10</v>
      </c>
      <c r="B16" s="26" t="s">
        <v>39</v>
      </c>
      <c r="C16" s="5">
        <v>63</v>
      </c>
      <c r="D16" s="45">
        <v>63</v>
      </c>
      <c r="E16" s="44">
        <v>63</v>
      </c>
      <c r="F16" s="5">
        <v>63</v>
      </c>
      <c r="G16" s="4"/>
      <c r="H16" s="6">
        <f>(F16-C16)/C16</f>
        <v>0</v>
      </c>
      <c r="J16" s="14"/>
    </row>
    <row r="17" spans="1:10" x14ac:dyDescent="0.3">
      <c r="A17" s="4" t="s">
        <v>16</v>
      </c>
      <c r="B17" s="26" t="s">
        <v>38</v>
      </c>
      <c r="C17" s="5">
        <v>4.7</v>
      </c>
      <c r="D17" s="45">
        <v>4.7</v>
      </c>
      <c r="E17" s="44">
        <v>4.7</v>
      </c>
      <c r="F17" s="5">
        <v>4.7</v>
      </c>
      <c r="G17" s="4"/>
      <c r="H17" s="6">
        <f>(F17-C17)/C17</f>
        <v>0</v>
      </c>
      <c r="J17" s="14"/>
    </row>
    <row r="18" spans="1:10" x14ac:dyDescent="0.3">
      <c r="A18" s="4" t="s">
        <v>11</v>
      </c>
      <c r="B18" s="26" t="s">
        <v>37</v>
      </c>
      <c r="C18" s="5">
        <v>1</v>
      </c>
      <c r="D18" s="45">
        <v>1</v>
      </c>
      <c r="E18" s="44">
        <v>1</v>
      </c>
      <c r="F18" s="5">
        <v>1</v>
      </c>
      <c r="G18" s="4"/>
      <c r="H18" s="6">
        <f>(F18-C18)/C18</f>
        <v>0</v>
      </c>
      <c r="J18" s="14"/>
    </row>
    <row r="19" spans="1:10" x14ac:dyDescent="0.3">
      <c r="A19" s="4" t="s">
        <v>12</v>
      </c>
      <c r="B19" s="26" t="s">
        <v>36</v>
      </c>
      <c r="C19" s="5">
        <v>0.69</v>
      </c>
      <c r="D19" s="45">
        <v>0.69</v>
      </c>
      <c r="E19" s="44">
        <v>0.69</v>
      </c>
      <c r="F19" s="5">
        <v>0.69</v>
      </c>
      <c r="G19" s="4"/>
      <c r="H19" s="6">
        <f>(F19-C19)/C19</f>
        <v>0</v>
      </c>
      <c r="J19" s="14"/>
    </row>
    <row r="20" spans="1:10" x14ac:dyDescent="0.3">
      <c r="A20" s="4" t="s">
        <v>13</v>
      </c>
      <c r="B20" s="26" t="s">
        <v>35</v>
      </c>
      <c r="C20" s="5">
        <v>2.62</v>
      </c>
      <c r="D20" s="45">
        <v>2.62</v>
      </c>
      <c r="E20" s="44">
        <v>2.62</v>
      </c>
      <c r="F20" s="5">
        <v>2.62</v>
      </c>
      <c r="G20" s="4"/>
      <c r="H20" s="6">
        <f>(F20-C20)/C20</f>
        <v>0</v>
      </c>
      <c r="J20" s="14"/>
    </row>
    <row r="21" spans="1:10" x14ac:dyDescent="0.3">
      <c r="A21" s="4" t="s">
        <v>14</v>
      </c>
      <c r="B21" s="26" t="s">
        <v>34</v>
      </c>
      <c r="C21" s="5">
        <v>0.94</v>
      </c>
      <c r="D21" s="45">
        <v>0.94</v>
      </c>
      <c r="E21" s="44">
        <v>0.94</v>
      </c>
      <c r="F21" s="5">
        <v>0.94</v>
      </c>
      <c r="G21" s="4"/>
      <c r="H21" s="6">
        <f>(F21-C21)/C21</f>
        <v>0</v>
      </c>
      <c r="J21" s="14"/>
    </row>
    <row r="22" spans="1:10" x14ac:dyDescent="0.3">
      <c r="A22" s="4" t="s">
        <v>15</v>
      </c>
      <c r="B22" s="26" t="s">
        <v>33</v>
      </c>
      <c r="C22" s="5">
        <v>6.05</v>
      </c>
      <c r="D22" s="45">
        <v>6.05</v>
      </c>
      <c r="E22" s="44">
        <v>6.05</v>
      </c>
      <c r="F22" s="5">
        <v>6.05</v>
      </c>
      <c r="G22" s="4"/>
      <c r="H22" s="6">
        <f>(F22-C22)/C22</f>
        <v>0</v>
      </c>
      <c r="J22" s="14"/>
    </row>
    <row r="23" spans="1:10" x14ac:dyDescent="0.3">
      <c r="A23" t="s">
        <v>26</v>
      </c>
      <c r="B23" s="16" t="s">
        <v>32</v>
      </c>
      <c r="C23" s="1">
        <v>2.6</v>
      </c>
      <c r="D23" s="43">
        <v>2.6</v>
      </c>
      <c r="E23" s="42">
        <v>2.6</v>
      </c>
      <c r="F23" s="1">
        <v>2.6</v>
      </c>
      <c r="H23" s="6">
        <f>(F23-C23)/C23</f>
        <v>0</v>
      </c>
      <c r="J23" s="14"/>
    </row>
    <row r="24" spans="1:10" ht="15" thickBot="1" x14ac:dyDescent="0.35">
      <c r="A24" t="s">
        <v>24</v>
      </c>
      <c r="B24" s="16" t="s">
        <v>31</v>
      </c>
      <c r="J24" s="18"/>
    </row>
    <row r="25" spans="1:10" x14ac:dyDescent="0.3">
      <c r="A25" s="7"/>
      <c r="B25" s="1"/>
      <c r="J25" s="17">
        <f>SUM(J5:J24)</f>
        <v>55765.490000000005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5"/>
  <sheetViews>
    <sheetView workbookViewId="0">
      <selection sqref="A1:H1"/>
    </sheetView>
  </sheetViews>
  <sheetFormatPr defaultRowHeight="14.4" x14ac:dyDescent="0.3"/>
  <cols>
    <col min="1" max="1" width="25.44140625" customWidth="1"/>
    <col min="2" max="2" width="7.109375" customWidth="1"/>
    <col min="3" max="3" width="11.6640625" customWidth="1"/>
    <col min="4" max="5" width="9" style="41" customWidth="1"/>
    <col min="6" max="6" width="13.33203125" customWidth="1"/>
    <col min="8" max="8" width="11" customWidth="1"/>
    <col min="10" max="10" width="16.33203125" customWidth="1"/>
    <col min="12" max="12" width="10" customWidth="1"/>
  </cols>
  <sheetData>
    <row r="1" spans="1:12" x14ac:dyDescent="0.3">
      <c r="A1" s="40">
        <v>42930</v>
      </c>
      <c r="B1" s="40"/>
      <c r="C1" s="40"/>
      <c r="D1" s="40"/>
      <c r="E1" s="40"/>
      <c r="F1" s="40"/>
      <c r="G1" s="40"/>
      <c r="H1" s="40"/>
    </row>
    <row r="2" spans="1:12" x14ac:dyDescent="0.3">
      <c r="A2" s="3"/>
    </row>
    <row r="3" spans="1:12" x14ac:dyDescent="0.3">
      <c r="A3" s="2" t="s">
        <v>20</v>
      </c>
      <c r="B3" s="2" t="s">
        <v>52</v>
      </c>
      <c r="C3" s="2" t="s">
        <v>28</v>
      </c>
      <c r="D3" s="52" t="s">
        <v>30</v>
      </c>
      <c r="E3" s="51" t="s">
        <v>29</v>
      </c>
      <c r="F3" s="2" t="s">
        <v>27</v>
      </c>
      <c r="H3" s="2" t="s">
        <v>21</v>
      </c>
      <c r="J3" s="7" t="s">
        <v>23</v>
      </c>
    </row>
    <row r="4" spans="1:12" x14ac:dyDescent="0.3">
      <c r="A4" s="12" t="s">
        <v>17</v>
      </c>
      <c r="B4" s="27" t="s">
        <v>51</v>
      </c>
      <c r="C4" s="19">
        <v>1140.9100000000001</v>
      </c>
      <c r="D4" s="55"/>
      <c r="E4" s="25"/>
      <c r="F4" s="19">
        <v>1139.74</v>
      </c>
      <c r="G4" s="12"/>
      <c r="H4" s="11">
        <f>(F4-C4)/C4</f>
        <v>-1.0254971908389555E-3</v>
      </c>
      <c r="J4" s="14"/>
    </row>
    <row r="5" spans="1:12" x14ac:dyDescent="0.3">
      <c r="A5" s="4" t="s">
        <v>22</v>
      </c>
      <c r="B5" s="26" t="s">
        <v>50</v>
      </c>
      <c r="C5" s="5">
        <v>10</v>
      </c>
      <c r="D5" s="45">
        <v>10</v>
      </c>
      <c r="E5" s="44">
        <v>10</v>
      </c>
      <c r="F5" s="5">
        <v>10</v>
      </c>
      <c r="G5" s="4"/>
      <c r="H5" s="6">
        <f>(F5-C5)/C5</f>
        <v>0</v>
      </c>
      <c r="J5" s="14"/>
    </row>
    <row r="6" spans="1:12" x14ac:dyDescent="0.3">
      <c r="A6" s="4" t="s">
        <v>0</v>
      </c>
      <c r="B6" s="26" t="s">
        <v>49</v>
      </c>
      <c r="C6" s="5">
        <v>0.79</v>
      </c>
      <c r="D6" s="45">
        <v>0.79</v>
      </c>
      <c r="E6" s="44">
        <v>0.79</v>
      </c>
      <c r="F6" s="5">
        <v>0.79</v>
      </c>
      <c r="G6" s="4"/>
      <c r="H6" s="6">
        <f>(F6-C6)/C6</f>
        <v>0</v>
      </c>
      <c r="J6" s="14"/>
    </row>
    <row r="7" spans="1:12" x14ac:dyDescent="0.3">
      <c r="A7" s="4" t="s">
        <v>1</v>
      </c>
      <c r="B7" s="26" t="s">
        <v>48</v>
      </c>
      <c r="C7" s="5">
        <v>0.4</v>
      </c>
      <c r="D7" s="45">
        <v>0.4</v>
      </c>
      <c r="E7" s="44">
        <v>0.4</v>
      </c>
      <c r="F7" s="5">
        <v>0.4</v>
      </c>
      <c r="G7" s="4"/>
      <c r="H7" s="6">
        <f>(F7-C7)/C7</f>
        <v>0</v>
      </c>
      <c r="J7" s="14"/>
    </row>
    <row r="8" spans="1:12" x14ac:dyDescent="0.3">
      <c r="A8" s="4" t="s">
        <v>2</v>
      </c>
      <c r="B8" s="26" t="s">
        <v>47</v>
      </c>
      <c r="C8" s="5">
        <v>0.5</v>
      </c>
      <c r="D8" s="45">
        <v>0.5</v>
      </c>
      <c r="E8" s="44">
        <v>0.5</v>
      </c>
      <c r="F8" s="5">
        <v>0.5</v>
      </c>
      <c r="G8" s="4"/>
      <c r="H8" s="6">
        <f>(F8-C8)/C8</f>
        <v>0</v>
      </c>
      <c r="J8" s="14"/>
    </row>
    <row r="9" spans="1:12" x14ac:dyDescent="0.3">
      <c r="A9" s="4" t="s">
        <v>3</v>
      </c>
      <c r="B9" s="26" t="s">
        <v>46</v>
      </c>
      <c r="C9" s="5">
        <v>1000</v>
      </c>
      <c r="D9" s="45">
        <v>1000</v>
      </c>
      <c r="E9" s="44">
        <v>1000</v>
      </c>
      <c r="F9" s="5">
        <v>1000</v>
      </c>
      <c r="G9" s="4"/>
      <c r="H9" s="6">
        <f>(F9-C9)/C9</f>
        <v>0</v>
      </c>
      <c r="J9" s="14">
        <v>1000</v>
      </c>
    </row>
    <row r="10" spans="1:12" x14ac:dyDescent="0.3">
      <c r="A10" s="4" t="s">
        <v>4</v>
      </c>
      <c r="B10" s="26" t="s">
        <v>45</v>
      </c>
      <c r="C10" s="5">
        <v>84</v>
      </c>
      <c r="D10" s="45">
        <v>84</v>
      </c>
      <c r="E10" s="44">
        <v>84</v>
      </c>
      <c r="F10" s="5">
        <v>84</v>
      </c>
      <c r="G10" s="4"/>
      <c r="H10" s="6">
        <f>(F10-C10)/C10</f>
        <v>0</v>
      </c>
      <c r="J10" s="14"/>
    </row>
    <row r="11" spans="1:12" x14ac:dyDescent="0.3">
      <c r="A11" s="4" t="s">
        <v>5</v>
      </c>
      <c r="B11" s="26" t="s">
        <v>44</v>
      </c>
      <c r="C11" s="5">
        <v>1.25</v>
      </c>
      <c r="D11" s="45">
        <v>1.25</v>
      </c>
      <c r="E11" s="44">
        <v>1.25</v>
      </c>
      <c r="F11" s="5">
        <v>1.25</v>
      </c>
      <c r="G11" s="4"/>
      <c r="H11" s="6">
        <f>(F11-C11)/C11</f>
        <v>0</v>
      </c>
      <c r="J11" s="14"/>
      <c r="L11" s="1"/>
    </row>
    <row r="12" spans="1:12" x14ac:dyDescent="0.3">
      <c r="A12" s="4" t="s">
        <v>6</v>
      </c>
      <c r="B12" s="26" t="s">
        <v>43</v>
      </c>
      <c r="C12" s="5">
        <v>1</v>
      </c>
      <c r="D12" s="45">
        <v>1</v>
      </c>
      <c r="E12" s="44">
        <v>1</v>
      </c>
      <c r="F12" s="5">
        <v>1</v>
      </c>
      <c r="G12" s="4"/>
      <c r="H12" s="6">
        <f>(F12-C12)/C12</f>
        <v>0</v>
      </c>
      <c r="J12" s="14"/>
    </row>
    <row r="13" spans="1:12" x14ac:dyDescent="0.3">
      <c r="A13" s="12" t="s">
        <v>7</v>
      </c>
      <c r="B13" s="27" t="s">
        <v>42</v>
      </c>
      <c r="C13" s="13">
        <v>1.89</v>
      </c>
      <c r="D13" s="54">
        <v>1.89</v>
      </c>
      <c r="E13" s="53">
        <v>1.85</v>
      </c>
      <c r="F13" s="13">
        <v>1.87</v>
      </c>
      <c r="G13" s="12"/>
      <c r="H13" s="11">
        <f>(F13-C13)/C13</f>
        <v>-1.0582010582010474E-2</v>
      </c>
      <c r="J13" s="14">
        <v>36614.53</v>
      </c>
    </row>
    <row r="14" spans="1:12" x14ac:dyDescent="0.3">
      <c r="A14" s="4" t="s">
        <v>8</v>
      </c>
      <c r="B14" s="26" t="s">
        <v>41</v>
      </c>
      <c r="C14" s="5">
        <v>2.6</v>
      </c>
      <c r="D14" s="45">
        <v>2.6</v>
      </c>
      <c r="E14" s="44">
        <v>2.6</v>
      </c>
      <c r="F14" s="5">
        <v>2.6</v>
      </c>
      <c r="G14" s="4"/>
      <c r="H14" s="6">
        <f>(F14-C14)/C14</f>
        <v>0</v>
      </c>
      <c r="J14" s="14"/>
    </row>
    <row r="15" spans="1:12" x14ac:dyDescent="0.3">
      <c r="A15" s="4" t="s">
        <v>9</v>
      </c>
      <c r="B15" s="26" t="s">
        <v>40</v>
      </c>
      <c r="C15" s="5">
        <v>3.5</v>
      </c>
      <c r="D15" s="45">
        <v>3.5</v>
      </c>
      <c r="E15" s="44">
        <v>3.5</v>
      </c>
      <c r="F15" s="5">
        <v>3.5</v>
      </c>
      <c r="G15" s="4"/>
      <c r="H15" s="6">
        <f>(F15-C15)/C15</f>
        <v>0</v>
      </c>
      <c r="J15" s="14"/>
    </row>
    <row r="16" spans="1:12" x14ac:dyDescent="0.3">
      <c r="A16" s="4" t="s">
        <v>10</v>
      </c>
      <c r="B16" s="26" t="s">
        <v>39</v>
      </c>
      <c r="C16" s="5">
        <v>63</v>
      </c>
      <c r="D16" s="45">
        <v>63</v>
      </c>
      <c r="E16" s="44">
        <v>63</v>
      </c>
      <c r="F16" s="5">
        <v>63</v>
      </c>
      <c r="G16" s="4"/>
      <c r="H16" s="6">
        <f>(F16-C16)/C16</f>
        <v>0</v>
      </c>
      <c r="J16" s="14"/>
    </row>
    <row r="17" spans="1:10" x14ac:dyDescent="0.3">
      <c r="A17" s="4" t="s">
        <v>16</v>
      </c>
      <c r="B17" s="26" t="s">
        <v>38</v>
      </c>
      <c r="C17" s="5">
        <v>4.7</v>
      </c>
      <c r="D17" s="45">
        <v>4.7</v>
      </c>
      <c r="E17" s="44">
        <v>4.7</v>
      </c>
      <c r="F17" s="5">
        <v>4.7</v>
      </c>
      <c r="G17" s="4"/>
      <c r="H17" s="6">
        <f>(F17-C17)/C17</f>
        <v>0</v>
      </c>
      <c r="J17" s="14"/>
    </row>
    <row r="18" spans="1:10" x14ac:dyDescent="0.3">
      <c r="A18" s="4" t="s">
        <v>11</v>
      </c>
      <c r="B18" s="26" t="s">
        <v>37</v>
      </c>
      <c r="C18" s="5">
        <v>1</v>
      </c>
      <c r="D18" s="45">
        <v>1</v>
      </c>
      <c r="E18" s="44">
        <v>1</v>
      </c>
      <c r="F18" s="5">
        <v>1</v>
      </c>
      <c r="G18" s="4"/>
      <c r="H18" s="6">
        <f>(F18-C18)/C18</f>
        <v>0</v>
      </c>
      <c r="J18" s="14"/>
    </row>
    <row r="19" spans="1:10" x14ac:dyDescent="0.3">
      <c r="A19" s="4" t="s">
        <v>12</v>
      </c>
      <c r="B19" s="26" t="s">
        <v>36</v>
      </c>
      <c r="C19" s="5">
        <v>0.69</v>
      </c>
      <c r="D19" s="45">
        <v>0.69</v>
      </c>
      <c r="E19" s="44">
        <v>0.69</v>
      </c>
      <c r="F19" s="5">
        <v>0.69</v>
      </c>
      <c r="G19" s="4"/>
      <c r="H19" s="6">
        <f>(F19-C19)/C19</f>
        <v>0</v>
      </c>
      <c r="J19" s="14"/>
    </row>
    <row r="20" spans="1:10" x14ac:dyDescent="0.3">
      <c r="A20" s="4" t="s">
        <v>13</v>
      </c>
      <c r="B20" s="26" t="s">
        <v>35</v>
      </c>
      <c r="C20" s="5">
        <v>2.62</v>
      </c>
      <c r="D20" s="45">
        <v>2.62</v>
      </c>
      <c r="E20" s="44">
        <v>2.62</v>
      </c>
      <c r="F20" s="5">
        <v>2.62</v>
      </c>
      <c r="G20" s="4"/>
      <c r="H20" s="6">
        <f>(F20-C20)/C20</f>
        <v>0</v>
      </c>
      <c r="J20" s="14"/>
    </row>
    <row r="21" spans="1:10" x14ac:dyDescent="0.3">
      <c r="A21" s="4" t="s">
        <v>14</v>
      </c>
      <c r="B21" s="26" t="s">
        <v>34</v>
      </c>
      <c r="C21" s="5">
        <v>0.94</v>
      </c>
      <c r="D21" s="45">
        <v>0.94</v>
      </c>
      <c r="E21" s="44">
        <v>0.94</v>
      </c>
      <c r="F21" s="5">
        <v>0.94</v>
      </c>
      <c r="G21" s="4"/>
      <c r="H21" s="6">
        <f>(F21-C21)/C21</f>
        <v>0</v>
      </c>
      <c r="J21" s="14"/>
    </row>
    <row r="22" spans="1:10" x14ac:dyDescent="0.3">
      <c r="A22" s="4" t="s">
        <v>15</v>
      </c>
      <c r="B22" s="26" t="s">
        <v>33</v>
      </c>
      <c r="C22" s="5">
        <v>6.05</v>
      </c>
      <c r="D22" s="45">
        <v>6.05</v>
      </c>
      <c r="E22" s="44">
        <v>6.05</v>
      </c>
      <c r="F22" s="5">
        <v>6.05</v>
      </c>
      <c r="G22" s="4"/>
      <c r="H22" s="6">
        <f>(F22-C22)/C22</f>
        <v>0</v>
      </c>
      <c r="J22" s="14">
        <v>3932.5</v>
      </c>
    </row>
    <row r="23" spans="1:10" x14ac:dyDescent="0.3">
      <c r="A23" t="s">
        <v>26</v>
      </c>
      <c r="B23" s="16" t="s">
        <v>32</v>
      </c>
      <c r="C23" s="1">
        <v>2.6</v>
      </c>
      <c r="D23" s="43">
        <v>2.6</v>
      </c>
      <c r="E23" s="42">
        <v>2.6</v>
      </c>
      <c r="F23" s="1">
        <v>2.6</v>
      </c>
      <c r="H23" s="6">
        <f>(F23-C23)/C23</f>
        <v>0</v>
      </c>
      <c r="J23" s="14">
        <v>16707.599999999999</v>
      </c>
    </row>
    <row r="24" spans="1:10" ht="15" thickBot="1" x14ac:dyDescent="0.35">
      <c r="A24" t="s">
        <v>24</v>
      </c>
      <c r="B24" s="16" t="s">
        <v>31</v>
      </c>
      <c r="J24" s="18"/>
    </row>
    <row r="25" spans="1:10" x14ac:dyDescent="0.3">
      <c r="A25" s="7"/>
      <c r="B25" s="1"/>
      <c r="J25" s="17">
        <f>SUM(J5:J24)</f>
        <v>58254.63</v>
      </c>
    </row>
  </sheetData>
  <mergeCells count="1">
    <mergeCell ref="A1:H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Semanal</vt:lpstr>
      <vt:lpstr>Julio 10</vt:lpstr>
      <vt:lpstr>Julio 11</vt:lpstr>
      <vt:lpstr>Julio 12</vt:lpstr>
      <vt:lpstr>Julio 13</vt:lpstr>
      <vt:lpstr>Julio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2017-07-15T15:22:55Z</dcterms:modified>
</cp:coreProperties>
</file>